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05" yWindow="-105" windowWidth="20730" windowHeight="11760"/>
  </bookViews>
  <sheets>
    <sheet name=" МЕНЮ" sheetId="143" r:id="rId1"/>
  </sheets>
  <definedNames>
    <definedName name="_xlnm._FilterDatabase" localSheetId="0" hidden="1">' МЕНЮ'!$A$7:$P$7</definedName>
    <definedName name="_xlnm.Print_Area" localSheetId="0">' МЕНЮ'!$A$1:$P$328</definedName>
  </definedNames>
  <calcPr calcId="144525"/>
</workbook>
</file>

<file path=xl/calcChain.xml><?xml version="1.0" encoding="utf-8"?>
<calcChain xmlns="http://schemas.openxmlformats.org/spreadsheetml/2006/main">
  <c r="D279" i="143" l="1"/>
  <c r="D200" i="143"/>
  <c r="D201" i="143"/>
  <c r="D202" i="143"/>
  <c r="D203" i="143"/>
  <c r="D251" i="143"/>
  <c r="D187" i="143"/>
  <c r="D169" i="143"/>
  <c r="D159" i="143"/>
  <c r="D277" i="143"/>
  <c r="D278" i="143"/>
  <c r="D280" i="143"/>
  <c r="D281" i="143"/>
  <c r="D282" i="143"/>
  <c r="D250" i="143"/>
  <c r="D8" i="143"/>
  <c r="D9" i="143"/>
  <c r="D10" i="143"/>
  <c r="D11" i="143"/>
  <c r="D12" i="143"/>
  <c r="D7" i="143"/>
  <c r="D198" i="143"/>
  <c r="D298" i="143"/>
  <c r="D299" i="143"/>
  <c r="D297" i="143"/>
  <c r="D291" i="143"/>
  <c r="D292" i="143"/>
  <c r="D293" i="143"/>
  <c r="D290" i="143"/>
  <c r="D286" i="143"/>
  <c r="D287" i="143"/>
  <c r="D285" i="143"/>
  <c r="D276" i="143"/>
  <c r="D268" i="143"/>
  <c r="D269" i="143"/>
  <c r="D267" i="143"/>
  <c r="D260" i="143"/>
  <c r="D261" i="143"/>
  <c r="D262" i="143"/>
  <c r="D263" i="143"/>
  <c r="D259" i="143"/>
  <c r="D255" i="143"/>
  <c r="D256" i="143"/>
  <c r="D254" i="143"/>
  <c r="D248" i="143"/>
  <c r="D249" i="143"/>
  <c r="D247" i="143"/>
  <c r="D239" i="143"/>
  <c r="D240" i="143"/>
  <c r="D238" i="143"/>
  <c r="D230" i="143"/>
  <c r="D231" i="143"/>
  <c r="D232" i="143"/>
  <c r="D233" i="143"/>
  <c r="D234" i="143"/>
  <c r="D229" i="143"/>
  <c r="D225" i="143"/>
  <c r="D226" i="143"/>
  <c r="D224" i="143"/>
  <c r="D216" i="143"/>
  <c r="D217" i="143"/>
  <c r="D218" i="143"/>
  <c r="D219" i="143"/>
  <c r="D220" i="143"/>
  <c r="D215" i="143"/>
  <c r="D207" i="143"/>
  <c r="D208" i="143"/>
  <c r="D206" i="143"/>
  <c r="D199" i="143"/>
  <c r="D194" i="143"/>
  <c r="D195" i="143"/>
  <c r="D193" i="143"/>
  <c r="D186" i="143"/>
  <c r="D188" i="143"/>
  <c r="D189" i="143"/>
  <c r="D190" i="143"/>
  <c r="D185" i="143"/>
  <c r="D177" i="143"/>
  <c r="D178" i="143"/>
  <c r="D176" i="143"/>
  <c r="D170" i="143"/>
  <c r="D171" i="143"/>
  <c r="D172" i="143"/>
  <c r="D168" i="143"/>
  <c r="D164" i="143"/>
  <c r="D165" i="143"/>
  <c r="D163" i="143"/>
  <c r="D156" i="143"/>
  <c r="D157" i="143"/>
  <c r="D158" i="143"/>
  <c r="D160" i="143"/>
  <c r="D155" i="143"/>
  <c r="D147" i="143"/>
  <c r="D148" i="143"/>
  <c r="D146" i="143"/>
  <c r="D139" i="143"/>
  <c r="D140" i="143"/>
  <c r="D141" i="143"/>
  <c r="D142" i="143"/>
  <c r="D143" i="143"/>
  <c r="D138" i="143"/>
  <c r="D134" i="143"/>
  <c r="D135" i="143"/>
  <c r="D133" i="143"/>
  <c r="D127" i="143"/>
  <c r="D128" i="143"/>
  <c r="D129" i="143"/>
  <c r="D130" i="143"/>
  <c r="D126" i="143"/>
  <c r="D118" i="143"/>
  <c r="D119" i="143"/>
  <c r="D117" i="143"/>
  <c r="D110" i="143"/>
  <c r="D111" i="143"/>
  <c r="D112" i="143"/>
  <c r="D113" i="143"/>
  <c r="D109" i="143"/>
  <c r="D105" i="143"/>
  <c r="D106" i="143"/>
  <c r="D104" i="143"/>
  <c r="D98" i="143"/>
  <c r="D99" i="143"/>
  <c r="D100" i="143"/>
  <c r="D101" i="143"/>
  <c r="D97" i="143"/>
  <c r="D89" i="143"/>
  <c r="D90" i="143"/>
  <c r="D88" i="143"/>
  <c r="D81" i="143"/>
  <c r="D82" i="143"/>
  <c r="D83" i="143"/>
  <c r="D84" i="143"/>
  <c r="D80" i="143"/>
  <c r="D76" i="143"/>
  <c r="D77" i="143"/>
  <c r="D75" i="143"/>
  <c r="D68" i="143"/>
  <c r="D69" i="143"/>
  <c r="D70" i="143"/>
  <c r="D71" i="143"/>
  <c r="D72" i="143"/>
  <c r="D67" i="143"/>
  <c r="D59" i="143"/>
  <c r="D60" i="143"/>
  <c r="D58" i="143"/>
  <c r="D50" i="143"/>
  <c r="D51" i="143"/>
  <c r="D52" i="143"/>
  <c r="D53" i="143"/>
  <c r="D54" i="143"/>
  <c r="D49" i="143"/>
  <c r="D45" i="143"/>
  <c r="D46" i="143"/>
  <c r="D44" i="143"/>
  <c r="D38" i="143"/>
  <c r="D39" i="143"/>
  <c r="D40" i="143"/>
  <c r="D41" i="143"/>
  <c r="D37" i="143"/>
  <c r="D29" i="143"/>
  <c r="D30" i="143"/>
  <c r="D28" i="143"/>
  <c r="D21" i="143"/>
  <c r="D22" i="143"/>
  <c r="D23" i="143"/>
  <c r="D24" i="143"/>
  <c r="D25" i="143"/>
  <c r="D20" i="143"/>
  <c r="D16" i="143"/>
  <c r="D17" i="143"/>
  <c r="D15" i="143"/>
  <c r="C270" i="143"/>
  <c r="C271" i="143" s="1"/>
  <c r="E270" i="143"/>
  <c r="F270" i="143"/>
  <c r="G270" i="143"/>
  <c r="H270" i="143"/>
  <c r="F300" i="143"/>
  <c r="G300" i="143"/>
  <c r="D300" i="143"/>
  <c r="H300" i="143"/>
  <c r="I300" i="143"/>
  <c r="J300" i="143"/>
  <c r="K300" i="143"/>
  <c r="L300" i="143"/>
  <c r="M300" i="143"/>
  <c r="N300" i="143"/>
  <c r="O300" i="143"/>
  <c r="P300" i="143"/>
  <c r="E300" i="143"/>
  <c r="C300" i="143"/>
  <c r="F295" i="143"/>
  <c r="G295" i="143"/>
  <c r="D295" i="143" s="1"/>
  <c r="D301" i="143" s="1"/>
  <c r="H295" i="143"/>
  <c r="I295" i="143"/>
  <c r="J295" i="143"/>
  <c r="J301" i="143" s="1"/>
  <c r="K295" i="143"/>
  <c r="L295" i="143"/>
  <c r="M295" i="143"/>
  <c r="N295" i="143"/>
  <c r="O295" i="143"/>
  <c r="P295" i="143"/>
  <c r="E295" i="143"/>
  <c r="C295" i="143"/>
  <c r="F288" i="143"/>
  <c r="G288" i="143"/>
  <c r="D288" i="143"/>
  <c r="H288" i="143"/>
  <c r="I288" i="143"/>
  <c r="I301" i="143" s="1"/>
  <c r="J288" i="143"/>
  <c r="K288" i="143"/>
  <c r="L288" i="143"/>
  <c r="M288" i="143"/>
  <c r="M301" i="143" s="1"/>
  <c r="N288" i="143"/>
  <c r="O288" i="143"/>
  <c r="P288" i="143"/>
  <c r="E288" i="143"/>
  <c r="C288" i="143"/>
  <c r="F283" i="143"/>
  <c r="G283" i="143"/>
  <c r="H283" i="143"/>
  <c r="I283" i="143"/>
  <c r="J283" i="143"/>
  <c r="K283" i="143"/>
  <c r="L283" i="143"/>
  <c r="M283" i="143"/>
  <c r="N283" i="143"/>
  <c r="O283" i="143"/>
  <c r="P283" i="143"/>
  <c r="E283" i="143"/>
  <c r="C283" i="143"/>
  <c r="I270" i="143"/>
  <c r="I271" i="143" s="1"/>
  <c r="J270" i="143"/>
  <c r="J271" i="143" s="1"/>
  <c r="K270" i="143"/>
  <c r="L270" i="143"/>
  <c r="M270" i="143"/>
  <c r="N270" i="143"/>
  <c r="N271" i="143" s="1"/>
  <c r="O270" i="143"/>
  <c r="P270" i="143"/>
  <c r="F265" i="143"/>
  <c r="G265" i="143"/>
  <c r="D265" i="143" s="1"/>
  <c r="H265" i="143"/>
  <c r="I265" i="143"/>
  <c r="J265" i="143"/>
  <c r="K265" i="143"/>
  <c r="L265" i="143"/>
  <c r="M265" i="143"/>
  <c r="N265" i="143"/>
  <c r="O265" i="143"/>
  <c r="P265" i="143"/>
  <c r="E265" i="143"/>
  <c r="C265" i="143"/>
  <c r="F257" i="143"/>
  <c r="G257" i="143"/>
  <c r="D257" i="143"/>
  <c r="H257" i="143"/>
  <c r="I257" i="143"/>
  <c r="J257" i="143"/>
  <c r="K257" i="143"/>
  <c r="K271" i="143" s="1"/>
  <c r="L257" i="143"/>
  <c r="M257" i="143"/>
  <c r="N257" i="143"/>
  <c r="O257" i="143"/>
  <c r="P257" i="143"/>
  <c r="E257" i="143"/>
  <c r="C257" i="143"/>
  <c r="F252" i="143"/>
  <c r="G252" i="143"/>
  <c r="D252" i="143" s="1"/>
  <c r="H252" i="143"/>
  <c r="I252" i="143"/>
  <c r="J252" i="143"/>
  <c r="K252" i="143"/>
  <c r="L252" i="143"/>
  <c r="L271" i="143" s="1"/>
  <c r="M252" i="143"/>
  <c r="N252" i="143"/>
  <c r="O252" i="143"/>
  <c r="P252" i="143"/>
  <c r="E252" i="143"/>
  <c r="C252" i="143"/>
  <c r="F241" i="143"/>
  <c r="G241" i="143"/>
  <c r="H241" i="143"/>
  <c r="I241" i="143"/>
  <c r="J241" i="143"/>
  <c r="K241" i="143"/>
  <c r="L241" i="143"/>
  <c r="M241" i="143"/>
  <c r="N241" i="143"/>
  <c r="O241" i="143"/>
  <c r="P241" i="143"/>
  <c r="E241" i="143"/>
  <c r="C241" i="143"/>
  <c r="F236" i="143"/>
  <c r="F242" i="143" s="1"/>
  <c r="G236" i="143"/>
  <c r="H236" i="143"/>
  <c r="I236" i="143"/>
  <c r="J236" i="143"/>
  <c r="J242" i="143" s="1"/>
  <c r="K236" i="143"/>
  <c r="L236" i="143"/>
  <c r="M236" i="143"/>
  <c r="N236" i="143"/>
  <c r="O236" i="143"/>
  <c r="P236" i="143"/>
  <c r="E236" i="143"/>
  <c r="C236" i="143"/>
  <c r="C242" i="143" s="1"/>
  <c r="F227" i="143"/>
  <c r="G227" i="143"/>
  <c r="D227" i="143" s="1"/>
  <c r="H227" i="143"/>
  <c r="H242" i="143" s="1"/>
  <c r="I227" i="143"/>
  <c r="I242" i="143" s="1"/>
  <c r="J227" i="143"/>
  <c r="K227" i="143"/>
  <c r="L227" i="143"/>
  <c r="M227" i="143"/>
  <c r="N227" i="143"/>
  <c r="O227" i="143"/>
  <c r="P227" i="143"/>
  <c r="E227" i="143"/>
  <c r="C227" i="143"/>
  <c r="F222" i="143"/>
  <c r="G222" i="143"/>
  <c r="D222" i="143"/>
  <c r="H222" i="143"/>
  <c r="I222" i="143"/>
  <c r="J222" i="143"/>
  <c r="K222" i="143"/>
  <c r="L222" i="143"/>
  <c r="M222" i="143"/>
  <c r="N222" i="143"/>
  <c r="O222" i="143"/>
  <c r="P222" i="143"/>
  <c r="E222" i="143"/>
  <c r="C222" i="143"/>
  <c r="F209" i="143"/>
  <c r="G209" i="143"/>
  <c r="D209" i="143" s="1"/>
  <c r="H209" i="143"/>
  <c r="I209" i="143"/>
  <c r="J209" i="143"/>
  <c r="J210" i="143" s="1"/>
  <c r="K209" i="143"/>
  <c r="L209" i="143"/>
  <c r="M209" i="143"/>
  <c r="N209" i="143"/>
  <c r="O209" i="143"/>
  <c r="P209" i="143"/>
  <c r="E209" i="143"/>
  <c r="C209" i="143"/>
  <c r="F204" i="143"/>
  <c r="G204" i="143"/>
  <c r="D204" i="143" s="1"/>
  <c r="H204" i="143"/>
  <c r="I204" i="143"/>
  <c r="J204" i="143"/>
  <c r="K204" i="143"/>
  <c r="L204" i="143"/>
  <c r="M204" i="143"/>
  <c r="M315" i="143" s="1"/>
  <c r="M316" i="143" s="1"/>
  <c r="M318" i="143" s="1"/>
  <c r="N204" i="143"/>
  <c r="O204" i="143"/>
  <c r="P204" i="143"/>
  <c r="P210" i="143" s="1"/>
  <c r="E204" i="143"/>
  <c r="C204" i="143"/>
  <c r="F196" i="143"/>
  <c r="G196" i="143"/>
  <c r="D196" i="143"/>
  <c r="D210" i="143" s="1"/>
  <c r="H196" i="143"/>
  <c r="I196" i="143"/>
  <c r="J196" i="143"/>
  <c r="K196" i="143"/>
  <c r="K311" i="143" s="1"/>
  <c r="K312" i="143" s="1"/>
  <c r="L196" i="143"/>
  <c r="M196" i="143"/>
  <c r="N196" i="143"/>
  <c r="O196" i="143"/>
  <c r="O210" i="143" s="1"/>
  <c r="P196" i="143"/>
  <c r="E196" i="143"/>
  <c r="C196" i="143"/>
  <c r="F191" i="143"/>
  <c r="F307" i="143" s="1"/>
  <c r="G191" i="143"/>
  <c r="H191" i="143"/>
  <c r="I191" i="143"/>
  <c r="J191" i="143"/>
  <c r="K191" i="143"/>
  <c r="L191" i="143"/>
  <c r="M191" i="143"/>
  <c r="N191" i="143"/>
  <c r="O191" i="143"/>
  <c r="P191" i="143"/>
  <c r="E191" i="143"/>
  <c r="C191" i="143"/>
  <c r="F179" i="143"/>
  <c r="G179" i="143"/>
  <c r="H179" i="143"/>
  <c r="H180" i="143" s="1"/>
  <c r="I179" i="143"/>
  <c r="J179" i="143"/>
  <c r="K179" i="143"/>
  <c r="L179" i="143"/>
  <c r="L180" i="143" s="1"/>
  <c r="M179" i="143"/>
  <c r="N179" i="143"/>
  <c r="O179" i="143"/>
  <c r="P179" i="143"/>
  <c r="E179" i="143"/>
  <c r="E180" i="143" s="1"/>
  <c r="C179" i="143"/>
  <c r="F174" i="143"/>
  <c r="G174" i="143"/>
  <c r="G180" i="143" s="1"/>
  <c r="D174" i="143"/>
  <c r="H174" i="143"/>
  <c r="I174" i="143"/>
  <c r="J174" i="143"/>
  <c r="K174" i="143"/>
  <c r="L174" i="143"/>
  <c r="M174" i="143"/>
  <c r="N174" i="143"/>
  <c r="O174" i="143"/>
  <c r="P174" i="143"/>
  <c r="E174" i="143"/>
  <c r="C174" i="143"/>
  <c r="F166" i="143"/>
  <c r="F180" i="143" s="1"/>
  <c r="G166" i="143"/>
  <c r="D166" i="143"/>
  <c r="H166" i="143"/>
  <c r="I166" i="143"/>
  <c r="J166" i="143"/>
  <c r="K166" i="143"/>
  <c r="L166" i="143"/>
  <c r="M166" i="143"/>
  <c r="M311" i="143" s="1"/>
  <c r="M312" i="143" s="1"/>
  <c r="M314" i="143" s="1"/>
  <c r="N166" i="143"/>
  <c r="O166" i="143"/>
  <c r="P166" i="143"/>
  <c r="E166" i="143"/>
  <c r="C166" i="143"/>
  <c r="F161" i="143"/>
  <c r="G161" i="143"/>
  <c r="D161" i="143"/>
  <c r="H161" i="143"/>
  <c r="I161" i="143"/>
  <c r="J161" i="143"/>
  <c r="K161" i="143"/>
  <c r="K307" i="143" s="1"/>
  <c r="L161" i="143"/>
  <c r="M161" i="143"/>
  <c r="N161" i="143"/>
  <c r="O161" i="143"/>
  <c r="P161" i="143"/>
  <c r="E161" i="143"/>
  <c r="C161" i="143"/>
  <c r="F149" i="143"/>
  <c r="G149" i="143"/>
  <c r="H149" i="143"/>
  <c r="I149" i="143"/>
  <c r="J149" i="143"/>
  <c r="J150" i="143" s="1"/>
  <c r="K149" i="143"/>
  <c r="L149" i="143"/>
  <c r="M149" i="143"/>
  <c r="M150" i="143" s="1"/>
  <c r="N149" i="143"/>
  <c r="N150" i="143" s="1"/>
  <c r="O149" i="143"/>
  <c r="P149" i="143"/>
  <c r="E149" i="143"/>
  <c r="E150" i="143" s="1"/>
  <c r="C149" i="143"/>
  <c r="C150" i="143" s="1"/>
  <c r="F144" i="143"/>
  <c r="G144" i="143"/>
  <c r="D144" i="143"/>
  <c r="H144" i="143"/>
  <c r="I144" i="143"/>
  <c r="J144" i="143"/>
  <c r="K144" i="143"/>
  <c r="K150" i="143" s="1"/>
  <c r="L144" i="143"/>
  <c r="M144" i="143"/>
  <c r="N144" i="143"/>
  <c r="O144" i="143"/>
  <c r="O150" i="143" s="1"/>
  <c r="P144" i="143"/>
  <c r="P150" i="143" s="1"/>
  <c r="E144" i="143"/>
  <c r="C144" i="143"/>
  <c r="F136" i="143"/>
  <c r="G136" i="143"/>
  <c r="H136" i="143"/>
  <c r="I136" i="143"/>
  <c r="J136" i="143"/>
  <c r="K136" i="143"/>
  <c r="L136" i="143"/>
  <c r="M136" i="143"/>
  <c r="N136" i="143"/>
  <c r="O136" i="143"/>
  <c r="P136" i="143"/>
  <c r="E136" i="143"/>
  <c r="C136" i="143"/>
  <c r="F131" i="143"/>
  <c r="G131" i="143"/>
  <c r="D131" i="143"/>
  <c r="H131" i="143"/>
  <c r="I131" i="143"/>
  <c r="J131" i="143"/>
  <c r="K131" i="143"/>
  <c r="L131" i="143"/>
  <c r="M131" i="143"/>
  <c r="N131" i="143"/>
  <c r="O131" i="143"/>
  <c r="P131" i="143"/>
  <c r="E131" i="143"/>
  <c r="C131" i="143"/>
  <c r="F120" i="143"/>
  <c r="G120" i="143"/>
  <c r="H120" i="143"/>
  <c r="I120" i="143"/>
  <c r="J120" i="143"/>
  <c r="K120" i="143"/>
  <c r="K121" i="143" s="1"/>
  <c r="L120" i="143"/>
  <c r="M120" i="143"/>
  <c r="N120" i="143"/>
  <c r="O120" i="143"/>
  <c r="P120" i="143"/>
  <c r="E120" i="143"/>
  <c r="C120" i="143"/>
  <c r="C121" i="143" s="1"/>
  <c r="F115" i="143"/>
  <c r="G115" i="143"/>
  <c r="D115" i="143"/>
  <c r="H115" i="143"/>
  <c r="I115" i="143"/>
  <c r="I121" i="143" s="1"/>
  <c r="J115" i="143"/>
  <c r="K115" i="143"/>
  <c r="L115" i="143"/>
  <c r="M115" i="143"/>
  <c r="N115" i="143"/>
  <c r="O115" i="143"/>
  <c r="P115" i="143"/>
  <c r="E115" i="143"/>
  <c r="C115" i="143"/>
  <c r="F107" i="143"/>
  <c r="G107" i="143"/>
  <c r="D107" i="143"/>
  <c r="H107" i="143"/>
  <c r="I107" i="143"/>
  <c r="J107" i="143"/>
  <c r="K107" i="143"/>
  <c r="L107" i="143"/>
  <c r="M107" i="143"/>
  <c r="N107" i="143"/>
  <c r="O107" i="143"/>
  <c r="P107" i="143"/>
  <c r="E107" i="143"/>
  <c r="C107" i="143"/>
  <c r="F102" i="143"/>
  <c r="G102" i="143"/>
  <c r="D102" i="143"/>
  <c r="H102" i="143"/>
  <c r="I102" i="143"/>
  <c r="J102" i="143"/>
  <c r="K102" i="143"/>
  <c r="L102" i="143"/>
  <c r="M102" i="143"/>
  <c r="N102" i="143"/>
  <c r="O102" i="143"/>
  <c r="P102" i="143"/>
  <c r="E102" i="143"/>
  <c r="C102" i="143"/>
  <c r="F91" i="143"/>
  <c r="G91" i="143"/>
  <c r="H91" i="143"/>
  <c r="I91" i="143"/>
  <c r="J91" i="143"/>
  <c r="K91" i="143"/>
  <c r="L91" i="143"/>
  <c r="M91" i="143"/>
  <c r="N91" i="143"/>
  <c r="O91" i="143"/>
  <c r="O92" i="143" s="1"/>
  <c r="P91" i="143"/>
  <c r="E91" i="143"/>
  <c r="C91" i="143"/>
  <c r="F86" i="143"/>
  <c r="G86" i="143"/>
  <c r="D86" i="143" s="1"/>
  <c r="H86" i="143"/>
  <c r="H92" i="143" s="1"/>
  <c r="I86" i="143"/>
  <c r="J86" i="143"/>
  <c r="K86" i="143"/>
  <c r="L86" i="143"/>
  <c r="L315" i="143" s="1"/>
  <c r="L316" i="143" s="1"/>
  <c r="L318" i="143" s="1"/>
  <c r="M86" i="143"/>
  <c r="N86" i="143"/>
  <c r="O86" i="143"/>
  <c r="P86" i="143"/>
  <c r="E86" i="143"/>
  <c r="C86" i="143"/>
  <c r="F78" i="143"/>
  <c r="G78" i="143"/>
  <c r="H78" i="143"/>
  <c r="I78" i="143"/>
  <c r="J78" i="143"/>
  <c r="J92" i="143" s="1"/>
  <c r="K78" i="143"/>
  <c r="L78" i="143"/>
  <c r="M78" i="143"/>
  <c r="N78" i="143"/>
  <c r="O78" i="143"/>
  <c r="P78" i="143"/>
  <c r="E78" i="143"/>
  <c r="C78" i="143"/>
  <c r="C92" i="143" s="1"/>
  <c r="F73" i="143"/>
  <c r="G73" i="143"/>
  <c r="D73" i="143" s="1"/>
  <c r="H73" i="143"/>
  <c r="I73" i="143"/>
  <c r="J73" i="143"/>
  <c r="K73" i="143"/>
  <c r="L73" i="143"/>
  <c r="M73" i="143"/>
  <c r="M92" i="143" s="1"/>
  <c r="N73" i="143"/>
  <c r="O73" i="143"/>
  <c r="P73" i="143"/>
  <c r="E73" i="143"/>
  <c r="E92" i="143" s="1"/>
  <c r="C73" i="143"/>
  <c r="F61" i="143"/>
  <c r="G61" i="143"/>
  <c r="D61" i="143"/>
  <c r="H61" i="143"/>
  <c r="I61" i="143"/>
  <c r="J61" i="143"/>
  <c r="K61" i="143"/>
  <c r="L61" i="143"/>
  <c r="M61" i="143"/>
  <c r="N61" i="143"/>
  <c r="O61" i="143"/>
  <c r="O62" i="143" s="1"/>
  <c r="P61" i="143"/>
  <c r="E61" i="143"/>
  <c r="C61" i="143"/>
  <c r="F56" i="143"/>
  <c r="G56" i="143"/>
  <c r="H56" i="143"/>
  <c r="I56" i="143"/>
  <c r="J56" i="143"/>
  <c r="K56" i="143"/>
  <c r="L56" i="143"/>
  <c r="M56" i="143"/>
  <c r="N56" i="143"/>
  <c r="O56" i="143"/>
  <c r="P56" i="143"/>
  <c r="E56" i="143"/>
  <c r="C56" i="143"/>
  <c r="F47" i="143"/>
  <c r="G47" i="143"/>
  <c r="D47" i="143"/>
  <c r="H47" i="143"/>
  <c r="H62" i="143" s="1"/>
  <c r="I47" i="143"/>
  <c r="J47" i="143"/>
  <c r="K47" i="143"/>
  <c r="L47" i="143"/>
  <c r="L62" i="143" s="1"/>
  <c r="M47" i="143"/>
  <c r="N47" i="143"/>
  <c r="O47" i="143"/>
  <c r="P47" i="143"/>
  <c r="P311" i="143" s="1"/>
  <c r="P312" i="143" s="1"/>
  <c r="P314" i="143" s="1"/>
  <c r="E47" i="143"/>
  <c r="C47" i="143"/>
  <c r="F42" i="143"/>
  <c r="G42" i="143"/>
  <c r="D42" i="143" s="1"/>
  <c r="H42" i="143"/>
  <c r="I42" i="143"/>
  <c r="J42" i="143"/>
  <c r="K42" i="143"/>
  <c r="L42" i="143"/>
  <c r="M42" i="143"/>
  <c r="N42" i="143"/>
  <c r="O42" i="143"/>
  <c r="P42" i="143"/>
  <c r="E42" i="143"/>
  <c r="C42" i="143"/>
  <c r="F31" i="143"/>
  <c r="G31" i="143"/>
  <c r="D31" i="143"/>
  <c r="H31" i="143"/>
  <c r="I31" i="143"/>
  <c r="J31" i="143"/>
  <c r="K31" i="143"/>
  <c r="L31" i="143"/>
  <c r="M31" i="143"/>
  <c r="N31" i="143"/>
  <c r="O31" i="143"/>
  <c r="P31" i="143"/>
  <c r="E31" i="143"/>
  <c r="C31" i="143"/>
  <c r="F26" i="143"/>
  <c r="G26" i="143"/>
  <c r="H26" i="143"/>
  <c r="I26" i="143"/>
  <c r="J26" i="143"/>
  <c r="K26" i="143"/>
  <c r="L26" i="143"/>
  <c r="M26" i="143"/>
  <c r="N26" i="143"/>
  <c r="O26" i="143"/>
  <c r="P26" i="143"/>
  <c r="E26" i="143"/>
  <c r="C26" i="143"/>
  <c r="F18" i="143"/>
  <c r="G18" i="143"/>
  <c r="D18" i="143" s="1"/>
  <c r="H18" i="143"/>
  <c r="I18" i="143"/>
  <c r="J18" i="143"/>
  <c r="K18" i="143"/>
  <c r="L18" i="143"/>
  <c r="L311" i="143" s="1"/>
  <c r="L312" i="143" s="1"/>
  <c r="L314" i="143" s="1"/>
  <c r="M18" i="143"/>
  <c r="N18" i="143"/>
  <c r="O18" i="143"/>
  <c r="P18" i="143"/>
  <c r="E18" i="143"/>
  <c r="C18" i="143"/>
  <c r="F13" i="143"/>
  <c r="G13" i="143"/>
  <c r="D13" i="143" s="1"/>
  <c r="D307" i="143" s="1"/>
  <c r="H13" i="143"/>
  <c r="I13" i="143"/>
  <c r="J13" i="143"/>
  <c r="K13" i="143"/>
  <c r="L13" i="143"/>
  <c r="M13" i="143"/>
  <c r="N13" i="143"/>
  <c r="O13" i="143"/>
  <c r="O307" i="143" s="1"/>
  <c r="O308" i="143" s="1"/>
  <c r="O310" i="143" s="1"/>
  <c r="P13" i="143"/>
  <c r="E13" i="143"/>
  <c r="C13" i="143"/>
  <c r="P121" i="143"/>
  <c r="L121" i="143"/>
  <c r="P180" i="143"/>
  <c r="P242" i="143"/>
  <c r="L242" i="143"/>
  <c r="H121" i="143"/>
  <c r="F271" i="143"/>
  <c r="K92" i="143"/>
  <c r="D91" i="143"/>
  <c r="D120" i="143"/>
  <c r="G121" i="143"/>
  <c r="D149" i="143"/>
  <c r="K180" i="143"/>
  <c r="D179" i="143"/>
  <c r="M271" i="143"/>
  <c r="E271" i="143"/>
  <c r="I62" i="143"/>
  <c r="F92" i="143"/>
  <c r="J121" i="143"/>
  <c r="F121" i="143"/>
  <c r="C180" i="143"/>
  <c r="J180" i="143"/>
  <c r="N242" i="143"/>
  <c r="C301" i="143"/>
  <c r="E121" i="143"/>
  <c r="M121" i="143"/>
  <c r="I150" i="143"/>
  <c r="L210" i="143"/>
  <c r="M242" i="143"/>
  <c r="O271" i="143"/>
  <c r="D283" i="143"/>
  <c r="G301" i="143"/>
  <c r="D56" i="143"/>
  <c r="G210" i="143"/>
  <c r="H210" i="143"/>
  <c r="K314" i="143"/>
  <c r="D191" i="143"/>
  <c r="L307" i="143"/>
  <c r="L308" i="143" s="1"/>
  <c r="L310" i="143" s="1"/>
  <c r="D236" i="143"/>
  <c r="H32" i="143"/>
  <c r="J32" i="143"/>
  <c r="D121" i="143"/>
  <c r="F308" i="143" l="1"/>
  <c r="D92" i="143"/>
  <c r="D308" i="143"/>
  <c r="D78" i="143"/>
  <c r="G311" i="143"/>
  <c r="G312" i="143" s="1"/>
  <c r="P315" i="143"/>
  <c r="P316" i="143" s="1"/>
  <c r="P318" i="143" s="1"/>
  <c r="P92" i="143"/>
  <c r="N210" i="143"/>
  <c r="K242" i="143"/>
  <c r="H301" i="143"/>
  <c r="D62" i="143"/>
  <c r="M210" i="143"/>
  <c r="M302" i="143" s="1"/>
  <c r="P271" i="143"/>
  <c r="F301" i="143"/>
  <c r="O301" i="143"/>
  <c r="K301" i="143"/>
  <c r="D136" i="143"/>
  <c r="G150" i="143"/>
  <c r="D180" i="143"/>
  <c r="M180" i="143"/>
  <c r="F210" i="143"/>
  <c r="O242" i="143"/>
  <c r="P301" i="143"/>
  <c r="F315" i="143"/>
  <c r="F316" i="143" s="1"/>
  <c r="F62" i="143"/>
  <c r="K62" i="143"/>
  <c r="K319" i="143"/>
  <c r="K320" i="143" s="1"/>
  <c r="K322" i="143" s="1"/>
  <c r="L92" i="143"/>
  <c r="J319" i="143"/>
  <c r="J320" i="143" s="1"/>
  <c r="J322" i="143" s="1"/>
  <c r="E32" i="143"/>
  <c r="E307" i="143"/>
  <c r="M32" i="143"/>
  <c r="M307" i="143"/>
  <c r="C311" i="143"/>
  <c r="C312" i="143" s="1"/>
  <c r="C32" i="143"/>
  <c r="N32" i="143"/>
  <c r="N311" i="143"/>
  <c r="N312" i="143" s="1"/>
  <c r="N314" i="143" s="1"/>
  <c r="F311" i="143"/>
  <c r="F312" i="143" s="1"/>
  <c r="F32" i="143"/>
  <c r="K315" i="143"/>
  <c r="K316" i="143" s="1"/>
  <c r="K318" i="143" s="1"/>
  <c r="D26" i="143"/>
  <c r="D315" i="143" s="1"/>
  <c r="D316" i="143" s="1"/>
  <c r="G32" i="143"/>
  <c r="D32" i="143" s="1"/>
  <c r="L319" i="143"/>
  <c r="L320" i="143" s="1"/>
  <c r="L322" i="143" s="1"/>
  <c r="L32" i="143"/>
  <c r="H319" i="143"/>
  <c r="H320" i="143" s="1"/>
  <c r="H322" i="143" s="1"/>
  <c r="N307" i="143"/>
  <c r="J307" i="143"/>
  <c r="I315" i="143"/>
  <c r="I316" i="143" s="1"/>
  <c r="I318" i="143" s="1"/>
  <c r="C62" i="143"/>
  <c r="C302" i="143" s="1"/>
  <c r="J62" i="143"/>
  <c r="J302" i="143" s="1"/>
  <c r="G62" i="143"/>
  <c r="G92" i="143"/>
  <c r="F150" i="143"/>
  <c r="F319" i="143"/>
  <c r="I180" i="143"/>
  <c r="C210" i="143"/>
  <c r="G242" i="143"/>
  <c r="D241" i="143"/>
  <c r="D242" i="143" s="1"/>
  <c r="L301" i="143"/>
  <c r="H271" i="143"/>
  <c r="E210" i="143"/>
  <c r="G315" i="143"/>
  <c r="G316" i="143" s="1"/>
  <c r="I307" i="143"/>
  <c r="J311" i="143"/>
  <c r="J312" i="143" s="1"/>
  <c r="J314" i="143" s="1"/>
  <c r="O315" i="143"/>
  <c r="O316" i="143" s="1"/>
  <c r="O318" i="143" s="1"/>
  <c r="P319" i="143"/>
  <c r="P320" i="143" s="1"/>
  <c r="P322" i="143" s="1"/>
  <c r="C307" i="143"/>
  <c r="I32" i="143"/>
  <c r="K308" i="143"/>
  <c r="K310" i="143" s="1"/>
  <c r="M319" i="143"/>
  <c r="M320" i="143" s="1"/>
  <c r="M322" i="143" s="1"/>
  <c r="H307" i="143"/>
  <c r="C315" i="143"/>
  <c r="C316" i="143" s="1"/>
  <c r="N315" i="143"/>
  <c r="N316" i="143" s="1"/>
  <c r="N318" i="143" s="1"/>
  <c r="O319" i="143"/>
  <c r="O320" i="143" s="1"/>
  <c r="O322" i="143" s="1"/>
  <c r="I311" i="143"/>
  <c r="I312" i="143" s="1"/>
  <c r="I314" i="143" s="1"/>
  <c r="J315" i="143"/>
  <c r="J316" i="143" s="1"/>
  <c r="J318" i="143" s="1"/>
  <c r="O311" i="143"/>
  <c r="O312" i="143" s="1"/>
  <c r="O314" i="143" s="1"/>
  <c r="M62" i="143"/>
  <c r="N319" i="143"/>
  <c r="N320" i="143" s="1"/>
  <c r="N322" i="143" s="1"/>
  <c r="N180" i="143"/>
  <c r="I210" i="143"/>
  <c r="I302" i="143" s="1"/>
  <c r="G271" i="143"/>
  <c r="G302" i="143" s="1"/>
  <c r="G319" i="143"/>
  <c r="C319" i="143"/>
  <c r="C320" i="143" s="1"/>
  <c r="D150" i="143"/>
  <c r="K32" i="143"/>
  <c r="H311" i="143"/>
  <c r="H312" i="143" s="1"/>
  <c r="H314" i="143" s="1"/>
  <c r="N121" i="143"/>
  <c r="L150" i="143"/>
  <c r="H150" i="143"/>
  <c r="O180" i="143"/>
  <c r="K210" i="143"/>
  <c r="E242" i="143"/>
  <c r="E301" i="143"/>
  <c r="N301" i="143"/>
  <c r="P307" i="143"/>
  <c r="E311" i="143"/>
  <c r="E312" i="143" s="1"/>
  <c r="E62" i="143"/>
  <c r="O121" i="143"/>
  <c r="P32" i="143"/>
  <c r="O32" i="143"/>
  <c r="G307" i="143"/>
  <c r="E315" i="143"/>
  <c r="E316" i="143" s="1"/>
  <c r="D270" i="143"/>
  <c r="D271" i="143" s="1"/>
  <c r="D302" i="143" s="1"/>
  <c r="N62" i="143"/>
  <c r="D311" i="143"/>
  <c r="D312" i="143" s="1"/>
  <c r="H315" i="143"/>
  <c r="H316" i="143" s="1"/>
  <c r="H318" i="143" s="1"/>
  <c r="E319" i="143"/>
  <c r="I319" i="143"/>
  <c r="I320" i="143" s="1"/>
  <c r="I322" i="143" s="1"/>
  <c r="P62" i="143"/>
  <c r="I92" i="143"/>
  <c r="N92" i="143"/>
  <c r="P323" i="143" l="1"/>
  <c r="P324" i="143" s="1"/>
  <c r="P328" i="143" s="1"/>
  <c r="P308" i="143"/>
  <c r="P310" i="143" s="1"/>
  <c r="G318" i="143"/>
  <c r="G317" i="143"/>
  <c r="F320" i="143"/>
  <c r="F322" i="143" s="1"/>
  <c r="F321" i="143"/>
  <c r="P302" i="143"/>
  <c r="K302" i="143"/>
  <c r="M308" i="143"/>
  <c r="M310" i="143" s="1"/>
  <c r="M323" i="143"/>
  <c r="M324" i="143" s="1"/>
  <c r="M328" i="143" s="1"/>
  <c r="O302" i="143"/>
  <c r="G314" i="143"/>
  <c r="G313" i="143"/>
  <c r="F323" i="143"/>
  <c r="F324" i="143" s="1"/>
  <c r="G308" i="143"/>
  <c r="G323" i="143"/>
  <c r="G324" i="143" s="1"/>
  <c r="E302" i="143"/>
  <c r="D319" i="143"/>
  <c r="H308" i="143"/>
  <c r="H310" i="143" s="1"/>
  <c r="H323" i="143"/>
  <c r="H324" i="143" s="1"/>
  <c r="H328" i="143" s="1"/>
  <c r="F317" i="143"/>
  <c r="F318" i="143"/>
  <c r="F302" i="143"/>
  <c r="L323" i="143"/>
  <c r="L324" i="143" s="1"/>
  <c r="L328" i="143" s="1"/>
  <c r="K323" i="143"/>
  <c r="K324" i="143" s="1"/>
  <c r="K328" i="143" s="1"/>
  <c r="F310" i="143"/>
  <c r="F309" i="143"/>
  <c r="E321" i="143"/>
  <c r="E320" i="143"/>
  <c r="E322" i="143" s="1"/>
  <c r="N308" i="143"/>
  <c r="N310" i="143" s="1"/>
  <c r="N323" i="143"/>
  <c r="N324" i="143" s="1"/>
  <c r="N328" i="143" s="1"/>
  <c r="F314" i="143"/>
  <c r="F313" i="143"/>
  <c r="E317" i="143"/>
  <c r="E318" i="143"/>
  <c r="N302" i="143"/>
  <c r="G320" i="143"/>
  <c r="G322" i="143" s="1"/>
  <c r="G321" i="143"/>
  <c r="E313" i="143"/>
  <c r="E314" i="143"/>
  <c r="C308" i="143"/>
  <c r="C323" i="143"/>
  <c r="C324" i="143" s="1"/>
  <c r="I323" i="143"/>
  <c r="I324" i="143" s="1"/>
  <c r="I328" i="143" s="1"/>
  <c r="I308" i="143"/>
  <c r="I310" i="143" s="1"/>
  <c r="L302" i="143"/>
  <c r="J323" i="143"/>
  <c r="J324" i="143" s="1"/>
  <c r="J328" i="143" s="1"/>
  <c r="J308" i="143"/>
  <c r="J310" i="143" s="1"/>
  <c r="E308" i="143"/>
  <c r="E323" i="143"/>
  <c r="E324" i="143" s="1"/>
  <c r="O323" i="143"/>
  <c r="O324" i="143" s="1"/>
  <c r="O328" i="143" s="1"/>
  <c r="H302" i="143"/>
  <c r="E309" i="143" l="1"/>
  <c r="E310" i="143"/>
  <c r="G328" i="143"/>
  <c r="G325" i="143"/>
  <c r="G310" i="143"/>
  <c r="G309" i="143"/>
  <c r="D320" i="143"/>
  <c r="D323" i="143"/>
  <c r="D324" i="143" s="1"/>
  <c r="F325" i="143"/>
  <c r="F328" i="143"/>
  <c r="E328" i="143"/>
  <c r="E325" i="143"/>
</calcChain>
</file>

<file path=xl/sharedStrings.xml><?xml version="1.0" encoding="utf-8"?>
<sst xmlns="http://schemas.openxmlformats.org/spreadsheetml/2006/main" count="503" uniqueCount="146">
  <si>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</si>
  <si>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</si>
  <si>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</si>
  <si>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</si>
  <si>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</si>
  <si>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</si>
  <si>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</si>
  <si>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</si>
  <si>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</si>
  <si>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</si>
  <si>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</si>
  <si>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</si>
  <si>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</si>
  <si>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</si>
  <si>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</si>
  <si>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</si>
  <si>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</si>
  <si>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</si>
  <si>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</si>
  <si>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</si>
  <si>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</si>
  <si>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</si>
  <si>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</si>
  <si>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</si>
  <si>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</si>
  <si>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</si>
  <si>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</si>
  <si>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</si>
  <si>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</si>
  <si>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</si>
  <si>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</si>
  <si>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</si>
  <si>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</si>
  <si>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</si>
  <si>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</si>
  <si>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</si>
  <si>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</si>
  <si>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</si>
  <si>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</si>
  <si>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</si>
  <si>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</si>
  <si>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Фрукты (мандарины)</t>
  </si>
  <si>
    <t xml:space="preserve">Фрукты (яблоки) </t>
  </si>
  <si>
    <t>Фрукты (яблоки)</t>
  </si>
  <si>
    <t>ХЕ</t>
  </si>
  <si>
    <t>Какао с молоком со стевией</t>
  </si>
  <si>
    <t xml:space="preserve">Фрукты (мандарины) </t>
  </si>
  <si>
    <t>Сыр порционно</t>
  </si>
  <si>
    <t>Йогурт</t>
  </si>
  <si>
    <t>Щи из свежей капусты с картофелем</t>
  </si>
  <si>
    <t>Суп из овощей</t>
  </si>
  <si>
    <t>Соус молочный</t>
  </si>
  <si>
    <t>Итого за обеды</t>
  </si>
  <si>
    <t>Соус абрикосовый</t>
  </si>
  <si>
    <t>Салат из белокачанной капусты с яблоками (без сахара)</t>
  </si>
  <si>
    <t>Омлет  (белковый) с отварным картофелем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</si>
  <si>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</si>
  <si>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</si>
  <si>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</si>
  <si>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</si>
  <si>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</si>
  <si>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</si>
  <si>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</si>
  <si>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</si>
  <si>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</si>
  <si>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</si>
  <si>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</si>
  <si>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</si>
  <si>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</si>
  <si>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</si>
  <si>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</si>
  <si>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</si>
  <si>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>Огурцы свежие</t>
  </si>
  <si>
    <t xml:space="preserve">Выполнение МР, % от суточной нормы </t>
  </si>
  <si>
    <t>Расчетная норма по МР 2.4.0162-19</t>
  </si>
  <si>
    <t>Картофель отварной</t>
  </si>
  <si>
    <t>Гуляш из говядины (говяд.б/к., овс.мука), 45/45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</si>
  <si>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</si>
  <si>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</si>
  <si>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</si>
  <si>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</si>
  <si>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</si>
  <si>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</si>
  <si>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</si>
  <si>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457/СД</t>
  </si>
  <si>
    <t>320К/СД</t>
  </si>
  <si>
    <t>256М/СД</t>
  </si>
  <si>
    <t>81М/СД</t>
  </si>
  <si>
    <t>352М/СД</t>
  </si>
  <si>
    <t>Салат из зеленого горошка</t>
  </si>
  <si>
    <t>50 К/СД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</si>
  <si>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</si>
  <si>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</si>
  <si>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</si>
  <si>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</si>
  <si>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</si>
  <si>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</si>
  <si>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</si>
  <si>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</si>
  <si>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</si>
  <si>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</si>
  <si>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</si>
  <si>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</si>
  <si>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</si>
  <si>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</si>
  <si>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</si>
  <si>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</si>
  <si>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</si>
  <si>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</si>
  <si>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</si>
  <si>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</si>
  <si>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</si>
  <si>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</si>
  <si>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</si>
  <si>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</si>
  <si>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</si>
  <si>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</si>
  <si>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</si>
  <si>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</si>
  <si>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</si>
  <si>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</si>
  <si>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</si>
  <si>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</si>
  <si>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</si>
  <si>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</si>
  <si>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</si>
  <si>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</si>
  <si>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</si>
  <si>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</si>
  <si>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</si>
  <si>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</si>
  <si>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</si>
  <si>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</si>
  <si>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</si>
  <si>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</si>
  <si>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</si>
  <si>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</si>
  <si>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</si>
  <si>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Капуста тушеная</t>
  </si>
  <si>
    <t>183/М/СД</t>
  </si>
  <si>
    <t>Каша жидкая молочная из гречневой  крупы (сироп стевии)</t>
  </si>
  <si>
    <t>139/М/СД</t>
  </si>
  <si>
    <t>Каша вязкая гречневая на воде</t>
  </si>
  <si>
    <t>дней:</t>
  </si>
  <si>
    <t>Вариант реализации 10-ти дневного типового диетического меню (СД) для БОУ ОО "Крутовская общеобразовательная школа-интернат для обучающихся с ограниченными возможностями здоровья"</t>
  </si>
  <si>
    <t>Возраст 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</si>
</sst>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72" formatCode="0&quot;М&quot;"/>
    <numFmt numFmtId="173" formatCode="0.000"/>
    <numFmt numFmtId="174" formatCode="0&quot;/М/СД&quot;"/>
    <numFmt numFmtId="175" formatCode="0&quot;М/СД&quot;"/>
    <numFmt numFmtId="176" formatCode="0&quot;К&quot;"/>
    <numFmt numFmtId="177" formatCode="0&quot;М/328М/СД&quot;"/>
    <numFmt numFmtId="178" formatCode="0&quot;К/ссж&quot;"/>
    <numFmt numFmtId="179" formatCode="0&quot;/М&quot;"/>
    <numFmt numFmtId="180" formatCode="0&quot;К/СД&quot;"/>
    <numFmt numFmtId="181" formatCode="0&quot;М/ссж&quot;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13" fillId="0" borderId="0" xfId="0" applyFont="1"/>
    <xf numFmtId="2" fontId="3" fillId="0" borderId="1" xfId="12" applyNumberFormat="1" applyFont="1" applyBorder="1" applyAlignment="1">
      <alignment horizontal="center" vertical="center" wrapText="1"/>
    </xf>
    <xf numFmtId="0" fontId="4" fillId="2" borderId="1" xfId="12" applyNumberFormat="1" applyFont="1" applyFill="1" applyBorder="1" applyAlignment="1">
      <alignment horizontal="left" vertical="center" wrapText="1"/>
    </xf>
    <xf numFmtId="1" fontId="4" fillId="2" borderId="1" xfId="12" applyNumberFormat="1" applyFont="1" applyFill="1" applyBorder="1" applyAlignment="1">
      <alignment horizontal="center" vertical="center" wrapText="1"/>
    </xf>
    <xf numFmtId="2" fontId="4" fillId="2" borderId="1" xfId="12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72" fontId="4" fillId="2" borderId="1" xfId="12" applyNumberFormat="1" applyFont="1" applyFill="1" applyBorder="1" applyAlignment="1">
      <alignment horizontal="center" vertical="center" wrapText="1"/>
    </xf>
    <xf numFmtId="174" fontId="4" fillId="2" borderId="1" xfId="12" applyNumberFormat="1" applyFont="1" applyFill="1" applyBorder="1" applyAlignment="1">
      <alignment horizontal="center" vertical="center" wrapText="1"/>
    </xf>
    <xf numFmtId="1" fontId="5" fillId="2" borderId="1" xfId="12" applyNumberFormat="1" applyFont="1" applyFill="1" applyBorder="1" applyAlignment="1">
      <alignment horizontal="center" vertical="center"/>
    </xf>
    <xf numFmtId="2" fontId="5" fillId="2" borderId="1" xfId="12" applyNumberFormat="1" applyFont="1" applyFill="1" applyBorder="1" applyAlignment="1">
      <alignment horizontal="center" vertical="center" wrapText="1"/>
    </xf>
    <xf numFmtId="0" fontId="4" fillId="2" borderId="1" xfId="12" applyNumberFormat="1" applyFont="1" applyFill="1" applyBorder="1" applyAlignment="1">
      <alignment horizontal="center" vertical="center" wrapText="1"/>
    </xf>
    <xf numFmtId="175" fontId="4" fillId="2" borderId="1" xfId="12" applyNumberFormat="1" applyFont="1" applyFill="1" applyBorder="1" applyAlignment="1">
      <alignment horizontal="center" vertical="center" wrapText="1"/>
    </xf>
    <xf numFmtId="1" fontId="3" fillId="2" borderId="1" xfId="12" applyNumberFormat="1" applyFont="1" applyFill="1" applyBorder="1" applyAlignment="1">
      <alignment horizontal="center" vertical="center"/>
    </xf>
    <xf numFmtId="2" fontId="3" fillId="2" borderId="1" xfId="12" applyNumberFormat="1" applyFont="1" applyFill="1" applyBorder="1" applyAlignment="1">
      <alignment horizontal="center" vertical="center"/>
    </xf>
    <xf numFmtId="2" fontId="3" fillId="2" borderId="1" xfId="12" applyNumberFormat="1" applyFont="1" applyFill="1" applyBorder="1" applyAlignment="1">
      <alignment horizontal="center" vertical="center" wrapText="1"/>
    </xf>
    <xf numFmtId="176" fontId="4" fillId="2" borderId="1" xfId="12" applyNumberFormat="1" applyFont="1" applyFill="1" applyBorder="1" applyAlignment="1">
      <alignment horizontal="center" vertical="center" wrapText="1"/>
    </xf>
    <xf numFmtId="177" fontId="4" fillId="2" borderId="1" xfId="12" applyNumberFormat="1" applyFont="1" applyFill="1" applyBorder="1" applyAlignment="1">
      <alignment horizontal="center" vertical="center" wrapText="1"/>
    </xf>
    <xf numFmtId="178" fontId="4" fillId="2" borderId="1" xfId="12" applyNumberFormat="1" applyFont="1" applyFill="1" applyBorder="1" applyAlignment="1">
      <alignment horizontal="center" vertical="center" wrapText="1"/>
    </xf>
    <xf numFmtId="179" fontId="4" fillId="2" borderId="1" xfId="12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0" fillId="2" borderId="1" xfId="0" applyFont="1" applyFill="1" applyBorder="1"/>
    <xf numFmtId="2" fontId="0" fillId="2" borderId="1" xfId="0" applyNumberFormat="1" applyFont="1" applyFill="1" applyBorder="1"/>
    <xf numFmtId="180" fontId="4" fillId="2" borderId="1" xfId="12" applyNumberFormat="1" applyFont="1" applyFill="1" applyBorder="1" applyAlignment="1">
      <alignment horizontal="center" vertical="center" wrapText="1"/>
    </xf>
    <xf numFmtId="181" fontId="4" fillId="2" borderId="1" xfId="12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0" fontId="15" fillId="0" borderId="0" xfId="0" applyFont="1" applyFill="1"/>
    <xf numFmtId="0" fontId="3" fillId="0" borderId="1" xfId="10" applyNumberFormat="1" applyFont="1" applyFill="1" applyBorder="1" applyAlignment="1">
      <alignment horizontal="center" vertical="center" wrapText="1"/>
    </xf>
    <xf numFmtId="1" fontId="9" fillId="0" borderId="1" xfId="13" applyNumberFormat="1" applyFont="1" applyFill="1" applyBorder="1" applyAlignment="1">
      <alignment horizontal="center" vertical="center" wrapText="1"/>
    </xf>
    <xf numFmtId="2" fontId="9" fillId="0" borderId="1" xfId="13" applyNumberFormat="1" applyFont="1" applyFill="1" applyBorder="1" applyAlignment="1">
      <alignment horizontal="center" vertical="center" wrapText="1"/>
    </xf>
    <xf numFmtId="1" fontId="7" fillId="0" borderId="1" xfId="13" applyNumberFormat="1" applyFont="1" applyFill="1" applyBorder="1" applyAlignment="1">
      <alignment horizontal="center" vertical="center" wrapText="1"/>
    </xf>
    <xf numFmtId="2" fontId="7" fillId="0" borderId="1" xfId="13" applyNumberFormat="1" applyFont="1" applyFill="1" applyBorder="1" applyAlignment="1">
      <alignment horizontal="center" vertical="center" wrapText="1"/>
    </xf>
    <xf numFmtId="9" fontId="7" fillId="3" borderId="1" xfId="17" applyNumberFormat="1" applyFont="1" applyFill="1" applyBorder="1" applyAlignment="1">
      <alignment horizontal="center" vertical="center" wrapText="1"/>
    </xf>
    <xf numFmtId="9" fontId="7" fillId="0" borderId="1" xfId="17" applyNumberFormat="1" applyFont="1" applyFill="1" applyBorder="1" applyAlignment="1">
      <alignment horizontal="center" vertical="center" wrapText="1"/>
    </xf>
    <xf numFmtId="173" fontId="7" fillId="0" borderId="1" xfId="10" applyNumberFormat="1" applyFont="1" applyFill="1" applyBorder="1" applyAlignment="1">
      <alignment horizontal="center" vertical="center" wrapText="1"/>
    </xf>
    <xf numFmtId="9" fontId="7" fillId="4" borderId="1" xfId="17" applyNumberFormat="1" applyFont="1" applyFill="1" applyBorder="1" applyAlignment="1">
      <alignment horizontal="center"/>
    </xf>
    <xf numFmtId="9" fontId="7" fillId="3" borderId="1" xfId="17" applyNumberFormat="1" applyFont="1" applyFill="1" applyBorder="1" applyAlignment="1">
      <alignment horizontal="center"/>
    </xf>
    <xf numFmtId="9" fontId="7" fillId="0" borderId="1" xfId="17" applyNumberFormat="1" applyFont="1" applyFill="1" applyBorder="1" applyAlignment="1">
      <alignment horizontal="center"/>
    </xf>
    <xf numFmtId="173" fontId="9" fillId="0" borderId="1" xfId="13" applyNumberFormat="1" applyFont="1" applyFill="1" applyBorder="1" applyAlignment="1">
      <alignment horizontal="center" vertical="center" wrapText="1"/>
    </xf>
    <xf numFmtId="173" fontId="7" fillId="0" borderId="1" xfId="13" applyNumberFormat="1" applyFont="1" applyFill="1" applyBorder="1" applyAlignment="1">
      <alignment horizontal="center" vertical="center" wrapText="1"/>
    </xf>
    <xf numFmtId="2" fontId="7" fillId="0" borderId="2" xfId="13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1" fontId="4" fillId="0" borderId="1" xfId="11" applyNumberFormat="1" applyFont="1" applyFill="1" applyBorder="1" applyAlignment="1">
      <alignment horizontal="center" vertical="center" wrapText="1"/>
    </xf>
    <xf numFmtId="0" fontId="3" fillId="0" borderId="3" xfId="10" applyNumberFormat="1" applyFont="1" applyBorder="1" applyAlignment="1">
      <alignment vertical="center" wrapText="1"/>
    </xf>
    <xf numFmtId="0" fontId="3" fillId="0" borderId="4" xfId="10" applyNumberFormat="1" applyFont="1" applyBorder="1" applyAlignment="1">
      <alignment vertical="center" wrapText="1"/>
    </xf>
    <xf numFmtId="2" fontId="6" fillId="2" borderId="1" xfId="12" applyNumberFormat="1" applyFont="1" applyFill="1" applyBorder="1"/>
    <xf numFmtId="2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8" fillId="5" borderId="8" xfId="10" applyNumberFormat="1" applyFont="1" applyFill="1" applyBorder="1" applyAlignment="1">
      <alignment horizontal="right" vertical="center"/>
    </xf>
    <xf numFmtId="0" fontId="15" fillId="5" borderId="8" xfId="0" applyFont="1" applyFill="1" applyBorder="1"/>
    <xf numFmtId="0" fontId="8" fillId="0" borderId="8" xfId="10" applyNumberFormat="1" applyFont="1" applyFill="1" applyBorder="1" applyAlignment="1">
      <alignment horizontal="right" vertical="center"/>
    </xf>
    <xf numFmtId="0" fontId="15" fillId="0" borderId="8" xfId="0" applyFont="1" applyFill="1" applyBorder="1"/>
    <xf numFmtId="0" fontId="8" fillId="5" borderId="1" xfId="10" applyNumberFormat="1" applyFont="1" applyFill="1" applyBorder="1" applyAlignment="1">
      <alignment horizontal="right" vertical="center"/>
    </xf>
    <xf numFmtId="0" fontId="15" fillId="5" borderId="1" xfId="0" applyFont="1" applyFill="1" applyBorder="1"/>
    <xf numFmtId="0" fontId="3" fillId="0" borderId="6" xfId="10" applyNumberFormat="1" applyFont="1" applyFill="1" applyBorder="1" applyAlignment="1">
      <alignment horizontal="center" vertical="center" wrapText="1"/>
    </xf>
    <xf numFmtId="0" fontId="5" fillId="2" borderId="1" xfId="12" applyNumberFormat="1" applyFont="1" applyFill="1" applyBorder="1" applyAlignment="1">
      <alignment horizontal="center" vertical="center" wrapText="1"/>
    </xf>
    <xf numFmtId="0" fontId="5" fillId="2" borderId="1" xfId="12" applyNumberFormat="1" applyFont="1" applyFill="1" applyBorder="1" applyAlignment="1">
      <alignment horizontal="center" vertical="center"/>
    </xf>
    <xf numFmtId="0" fontId="3" fillId="2" borderId="1" xfId="12" applyNumberFormat="1" applyFont="1" applyFill="1" applyBorder="1" applyAlignment="1">
      <alignment horizontal="center" vertical="center"/>
    </xf>
    <xf numFmtId="2" fontId="3" fillId="0" borderId="7" xfId="1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3" fillId="0" borderId="1" xfId="10" applyNumberFormat="1" applyFont="1" applyFill="1" applyBorder="1" applyAlignment="1">
      <alignment horizontal="center" vertical="center" wrapText="1"/>
    </xf>
    <xf numFmtId="0" fontId="3" fillId="0" borderId="7" xfId="10" applyNumberFormat="1" applyFont="1" applyFill="1" applyBorder="1" applyAlignment="1">
      <alignment horizontal="center" vertical="center" wrapText="1"/>
    </xf>
    <xf numFmtId="0" fontId="3" fillId="0" borderId="2" xfId="1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2" fontId="3" fillId="2" borderId="1" xfId="12" applyNumberFormat="1" applyFont="1" applyFill="1" applyBorder="1" applyAlignment="1">
      <alignment horizontal="center" vertical="center" wrapText="1"/>
    </xf>
    <xf numFmtId="0" fontId="3" fillId="2" borderId="1" xfId="12" applyNumberFormat="1" applyFont="1" applyFill="1" applyBorder="1" applyAlignment="1">
      <alignment horizontal="center" vertical="center" wrapText="1"/>
    </xf>
    <xf numFmtId="0" fontId="3" fillId="2" borderId="1" xfId="12" applyNumberFormat="1" applyFont="1" applyFill="1" applyBorder="1" applyAlignment="1">
      <alignment horizontal="left" vertical="center" wrapText="1"/>
    </xf>
    <xf numFmtId="0" fontId="3" fillId="0" borderId="1" xfId="12" applyNumberFormat="1" applyFont="1" applyBorder="1" applyAlignment="1">
      <alignment horizontal="center" vertical="center" wrapText="1"/>
    </xf>
    <xf numFmtId="2" fontId="3" fillId="0" borderId="1" xfId="12" applyNumberFormat="1" applyFont="1" applyBorder="1" applyAlignment="1">
      <alignment horizontal="center" vertical="center" wrapText="1"/>
    </xf>
    <xf numFmtId="0" fontId="3" fillId="0" borderId="6" xfId="10" applyNumberFormat="1" applyFont="1" applyBorder="1" applyAlignment="1">
      <alignment horizontal="center" vertical="center" wrapText="1"/>
    </xf>
    <xf numFmtId="0" fontId="3" fillId="0" borderId="3" xfId="10" applyNumberFormat="1" applyFont="1" applyBorder="1" applyAlignment="1">
      <alignment horizontal="center" vertical="center" wrapText="1"/>
    </xf>
    <xf numFmtId="0" fontId="3" fillId="0" borderId="5" xfId="9" applyNumberFormat="1" applyFont="1" applyFill="1" applyBorder="1" applyAlignment="1">
      <alignment horizontal="center" vertical="center"/>
    </xf>
    <xf numFmtId="0" fontId="5" fillId="0" borderId="1" xfId="12" applyNumberFormat="1" applyFont="1" applyBorder="1" applyAlignment="1">
      <alignment horizontal="center" vertical="center" wrapText="1"/>
    </xf>
  </cellXfs>
  <cellStyles count="1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_Лист1" xfId="10"/>
    <cellStyle name="Обычный_Лист10" xfId="11"/>
    <cellStyle name="Обычный_Меню ХЭХ СД 16.09" xfId="12"/>
    <cellStyle name="Обычный_хэх Могильный" xfId="13"/>
    <cellStyle name="Процентный 2" xfId="14"/>
    <cellStyle name="Процентный 2 2" xfId="15"/>
    <cellStyle name="Процентный 3" xfId="16"/>
    <cellStyle name="Процентный 4" xfId="17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328"/>
  <sheetViews>
    <sheetView tabSelected="1" zoomScale="90" zoomScaleNormal="90" workbookViewId="0">
      <selection sqref="A1:P1"/>
    </sheetView>
  </sheetViews>
  <sheetFormatPr defaultRowHeight="15" x14ac:dyDescent="0.25"/>
  <cols>
    <col min="1" max="1" width="13" style="1" customWidth="1"/>
    <col min="2" max="2" width="36" style="1" customWidth="1"/>
    <col min="3" max="3" width="7.7109375" style="1" customWidth="1"/>
    <col min="4" max="4" width="7.7109375" style="26" customWidth="1"/>
    <col min="5" max="5" width="8.42578125" style="26" customWidth="1"/>
    <col min="6" max="6" width="7.85546875" style="26" customWidth="1"/>
    <col min="7" max="7" width="9.140625" style="26"/>
    <col min="8" max="8" width="10" style="26" customWidth="1"/>
    <col min="9" max="9" width="7.28515625" style="26" customWidth="1"/>
    <col min="10" max="10" width="9.140625" style="26" customWidth="1"/>
    <col min="11" max="11" width="9.7109375" style="26" customWidth="1"/>
    <col min="12" max="12" width="7.85546875" style="26" customWidth="1"/>
    <col min="13" max="13" width="10" style="26" customWidth="1"/>
    <col min="14" max="14" width="9.5703125" style="26" customWidth="1"/>
    <col min="15" max="15" width="9.7109375" style="26" customWidth="1"/>
    <col min="16" max="16" width="7.7109375" style="26" customWidth="1"/>
    <col min="17" max="16384" width="9.140625" style="1"/>
  </cols>
  <sheetData>
    <row r="1" spans="1:18" ht="33" customHeight="1" x14ac:dyDescent="0.25">
      <c r="A1" s="73" t="s">
        <v>144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45"/>
      <c r="R1" s="46"/>
    </row>
    <row r="2" spans="1:18" s="2" customFormat="1" x14ac:dyDescent="0.25">
      <c r="A2" s="75" t="s">
        <v>145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x14ac:dyDescent="0.25">
      <c r="A3" s="71" t="s">
        <v>31</v>
      </c>
      <c r="B3" s="71" t="s">
        <v>30</v>
      </c>
      <c r="C3" s="71" t="s">
        <v>0</v>
      </c>
      <c r="D3" s="72" t="s">
        <v>44</v>
      </c>
      <c r="E3" s="72" t="s">
        <v>1</v>
      </c>
      <c r="F3" s="72"/>
      <c r="G3" s="72"/>
      <c r="H3" s="72" t="s">
        <v>29</v>
      </c>
      <c r="I3" s="72" t="s">
        <v>7</v>
      </c>
      <c r="J3" s="72"/>
      <c r="K3" s="72"/>
      <c r="L3" s="72"/>
      <c r="M3" s="72" t="s">
        <v>8</v>
      </c>
      <c r="N3" s="72"/>
      <c r="O3" s="72"/>
      <c r="P3" s="72"/>
    </row>
    <row r="4" spans="1:18" x14ac:dyDescent="0.25">
      <c r="A4" s="71"/>
      <c r="B4" s="71"/>
      <c r="C4" s="71"/>
      <c r="D4" s="72"/>
      <c r="E4" s="3" t="s">
        <v>2</v>
      </c>
      <c r="F4" s="3" t="s">
        <v>3</v>
      </c>
      <c r="G4" s="3" t="s">
        <v>4</v>
      </c>
      <c r="H4" s="72"/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18" x14ac:dyDescent="0.25">
      <c r="A5" s="70" t="s">
        <v>33</v>
      </c>
      <c r="B5" s="70"/>
      <c r="C5" s="70"/>
      <c r="D5" s="70"/>
      <c r="E5" s="70"/>
      <c r="F5" s="70"/>
      <c r="G5" s="70"/>
      <c r="H5" s="70"/>
      <c r="I5" s="3"/>
      <c r="J5" s="3"/>
      <c r="K5" s="3"/>
      <c r="L5" s="3"/>
      <c r="M5" s="3"/>
      <c r="N5" s="3"/>
      <c r="O5" s="3"/>
      <c r="P5" s="3"/>
    </row>
    <row r="6" spans="1:18" x14ac:dyDescent="0.25">
      <c r="A6" s="76" t="s">
        <v>19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8" s="7" customFormat="1" ht="30" x14ac:dyDescent="0.25">
      <c r="A7" s="4" t="s">
        <v>139</v>
      </c>
      <c r="B7" s="4" t="s">
        <v>140</v>
      </c>
      <c r="C7" s="5">
        <v>200</v>
      </c>
      <c r="D7" s="6">
        <f>G7/12</f>
        <v>2.4690833333333333</v>
      </c>
      <c r="E7" s="6">
        <v>9.14</v>
      </c>
      <c r="F7" s="6">
        <v>8.4450000000000003</v>
      </c>
      <c r="G7" s="6">
        <v>29.629000000000001</v>
      </c>
      <c r="H7" s="6">
        <v>231.845</v>
      </c>
      <c r="I7" s="6">
        <v>0.20100000000000001</v>
      </c>
      <c r="J7" s="6">
        <v>0.84</v>
      </c>
      <c r="K7" s="6">
        <v>34</v>
      </c>
      <c r="L7" s="6">
        <v>0.37</v>
      </c>
      <c r="M7" s="6">
        <v>182.10900000000001</v>
      </c>
      <c r="N7" s="6">
        <v>247.70099999999999</v>
      </c>
      <c r="O7" s="6">
        <v>99.893000000000001</v>
      </c>
      <c r="P7" s="6">
        <v>2.8690000000000002</v>
      </c>
    </row>
    <row r="8" spans="1:18" s="7" customFormat="1" x14ac:dyDescent="0.25">
      <c r="A8" s="8">
        <v>15</v>
      </c>
      <c r="B8" s="4" t="s">
        <v>47</v>
      </c>
      <c r="C8" s="5">
        <v>10</v>
      </c>
      <c r="D8" s="6">
        <f t="shared" ref="D8:D13" si="0">G8/12</f>
        <v>0</v>
      </c>
      <c r="E8" s="6">
        <v>2.6</v>
      </c>
      <c r="F8" s="6">
        <v>2.61</v>
      </c>
      <c r="G8" s="6"/>
      <c r="H8" s="6">
        <v>34.4</v>
      </c>
      <c r="I8" s="6">
        <v>3.0000000000000001E-3</v>
      </c>
      <c r="J8" s="6">
        <v>0.08</v>
      </c>
      <c r="K8" s="6">
        <v>23</v>
      </c>
      <c r="L8" s="6">
        <v>0.05</v>
      </c>
      <c r="M8" s="6">
        <v>100</v>
      </c>
      <c r="N8" s="6">
        <v>64</v>
      </c>
      <c r="O8" s="6">
        <v>4.5</v>
      </c>
      <c r="P8" s="6">
        <v>0.1</v>
      </c>
    </row>
    <row r="9" spans="1:18" s="7" customFormat="1" ht="30" x14ac:dyDescent="0.25">
      <c r="A9" s="8">
        <v>4</v>
      </c>
      <c r="B9" s="4" t="s">
        <v>91</v>
      </c>
      <c r="C9" s="5">
        <v>20</v>
      </c>
      <c r="D9" s="6">
        <f t="shared" si="0"/>
        <v>0</v>
      </c>
      <c r="E9" s="6">
        <v>6.4</v>
      </c>
      <c r="F9" s="6">
        <v>3.1360000000000001</v>
      </c>
      <c r="G9" s="6"/>
      <c r="H9" s="6">
        <v>53.76</v>
      </c>
      <c r="I9" s="6">
        <v>1.9E-2</v>
      </c>
      <c r="J9" s="6"/>
      <c r="K9" s="6"/>
      <c r="L9" s="6">
        <v>0.128</v>
      </c>
      <c r="M9" s="6">
        <v>2.88</v>
      </c>
      <c r="N9" s="6">
        <v>60.16</v>
      </c>
      <c r="O9" s="6">
        <v>7.04</v>
      </c>
      <c r="P9" s="6">
        <v>0.86399999999999999</v>
      </c>
    </row>
    <row r="10" spans="1:18" s="7" customFormat="1" ht="30" x14ac:dyDescent="0.25">
      <c r="A10" s="8">
        <v>4</v>
      </c>
      <c r="B10" s="4" t="s">
        <v>92</v>
      </c>
      <c r="C10" s="5">
        <v>40</v>
      </c>
      <c r="D10" s="6">
        <f t="shared" si="0"/>
        <v>1.1399999999999999</v>
      </c>
      <c r="E10" s="6">
        <v>2.64</v>
      </c>
      <c r="F10" s="6">
        <v>0.48</v>
      </c>
      <c r="G10" s="6">
        <v>13.68</v>
      </c>
      <c r="H10" s="6">
        <v>69.599999999999994</v>
      </c>
      <c r="I10" s="6">
        <v>0.08</v>
      </c>
      <c r="J10" s="6"/>
      <c r="K10" s="6">
        <v>2.4</v>
      </c>
      <c r="L10" s="6">
        <v>0.88</v>
      </c>
      <c r="M10" s="6">
        <v>14</v>
      </c>
      <c r="N10" s="6">
        <v>63.2</v>
      </c>
      <c r="O10" s="6">
        <v>18.8</v>
      </c>
      <c r="P10" s="6">
        <v>1.56</v>
      </c>
    </row>
    <row r="11" spans="1:18" s="7" customFormat="1" x14ac:dyDescent="0.25">
      <c r="A11" s="9">
        <v>382</v>
      </c>
      <c r="B11" s="4" t="s">
        <v>45</v>
      </c>
      <c r="C11" s="5">
        <v>200</v>
      </c>
      <c r="D11" s="6">
        <f t="shared" si="0"/>
        <v>0.43441666666666667</v>
      </c>
      <c r="E11" s="6">
        <v>3.88</v>
      </c>
      <c r="F11" s="6">
        <v>3.1</v>
      </c>
      <c r="G11" s="6">
        <v>5.2130000000000001</v>
      </c>
      <c r="H11" s="6">
        <v>65.56</v>
      </c>
      <c r="I11" s="6">
        <v>2.4E-2</v>
      </c>
      <c r="J11" s="6">
        <v>0.6</v>
      </c>
      <c r="K11" s="6">
        <v>10.119999999999999</v>
      </c>
      <c r="L11" s="6">
        <v>1.2E-2</v>
      </c>
      <c r="M11" s="6">
        <v>125.12</v>
      </c>
      <c r="N11" s="6">
        <v>116.2</v>
      </c>
      <c r="O11" s="6">
        <v>31</v>
      </c>
      <c r="P11" s="6">
        <v>0.98</v>
      </c>
    </row>
    <row r="12" spans="1:18" s="7" customFormat="1" x14ac:dyDescent="0.25">
      <c r="A12" s="5"/>
      <c r="B12" s="4" t="s">
        <v>42</v>
      </c>
      <c r="C12" s="5">
        <v>100</v>
      </c>
      <c r="D12" s="6">
        <f t="shared" si="0"/>
        <v>0.81666666666666676</v>
      </c>
      <c r="E12" s="6">
        <v>0.4</v>
      </c>
      <c r="F12" s="6">
        <v>0.4</v>
      </c>
      <c r="G12" s="6">
        <v>9.8000000000000007</v>
      </c>
      <c r="H12" s="6">
        <v>47</v>
      </c>
      <c r="I12" s="6">
        <v>2.9999999999999995E-2</v>
      </c>
      <c r="J12" s="6">
        <v>10</v>
      </c>
      <c r="K12" s="6">
        <v>5</v>
      </c>
      <c r="L12" s="6">
        <v>0.2</v>
      </c>
      <c r="M12" s="6">
        <v>16</v>
      </c>
      <c r="N12" s="6">
        <v>11</v>
      </c>
      <c r="O12" s="6">
        <v>9</v>
      </c>
      <c r="P12" s="6">
        <v>2.2000000000000002</v>
      </c>
    </row>
    <row r="13" spans="1:18" s="7" customFormat="1" x14ac:dyDescent="0.25">
      <c r="A13" s="58" t="s">
        <v>56</v>
      </c>
      <c r="B13" s="58"/>
      <c r="C13" s="10">
        <f>SUM(C7:C12)</f>
        <v>570</v>
      </c>
      <c r="D13" s="6">
        <f t="shared" si="0"/>
        <v>4.8601666666666672</v>
      </c>
      <c r="E13" s="11">
        <f>SUM(E7:E12)</f>
        <v>25.06</v>
      </c>
      <c r="F13" s="11">
        <f t="shared" ref="F13:P13" si="1">SUM(F7:F12)</f>
        <v>18.170999999999999</v>
      </c>
      <c r="G13" s="11">
        <f t="shared" si="1"/>
        <v>58.322000000000003</v>
      </c>
      <c r="H13" s="11">
        <f t="shared" si="1"/>
        <v>502.16500000000002</v>
      </c>
      <c r="I13" s="11">
        <f t="shared" si="1"/>
        <v>0.35699999999999998</v>
      </c>
      <c r="J13" s="11">
        <f t="shared" si="1"/>
        <v>11.52</v>
      </c>
      <c r="K13" s="11">
        <f t="shared" si="1"/>
        <v>74.52</v>
      </c>
      <c r="L13" s="11">
        <f t="shared" si="1"/>
        <v>1.64</v>
      </c>
      <c r="M13" s="11">
        <f t="shared" si="1"/>
        <v>440.10900000000004</v>
      </c>
      <c r="N13" s="11">
        <f t="shared" si="1"/>
        <v>562.26099999999997</v>
      </c>
      <c r="O13" s="11">
        <f t="shared" si="1"/>
        <v>170.233</v>
      </c>
      <c r="P13" s="11">
        <f t="shared" si="1"/>
        <v>8.5730000000000004</v>
      </c>
    </row>
    <row r="14" spans="1:18" s="7" customFormat="1" x14ac:dyDescent="0.25">
      <c r="A14" s="57" t="s">
        <v>57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8" s="7" customFormat="1" ht="30" x14ac:dyDescent="0.25">
      <c r="A15" s="12"/>
      <c r="B15" s="4" t="s">
        <v>93</v>
      </c>
      <c r="C15" s="5">
        <v>20</v>
      </c>
      <c r="D15" s="6">
        <f>G15/12</f>
        <v>0.64524999999999999</v>
      </c>
      <c r="E15" s="6">
        <v>1.6459999999999999</v>
      </c>
      <c r="F15" s="6">
        <v>4.4420000000000002</v>
      </c>
      <c r="G15" s="6">
        <v>7.7430000000000003</v>
      </c>
      <c r="H15" s="6">
        <v>78.463999999999999</v>
      </c>
      <c r="I15" s="6">
        <v>3.5999999999999997E-2</v>
      </c>
      <c r="J15" s="6">
        <v>0.86599999999999999</v>
      </c>
      <c r="K15" s="6">
        <v>37.311999999999998</v>
      </c>
      <c r="L15" s="6">
        <v>2.1230000000000002</v>
      </c>
      <c r="M15" s="6">
        <v>24.288</v>
      </c>
      <c r="N15" s="6">
        <v>40.863999999999997</v>
      </c>
      <c r="O15" s="6">
        <v>27.504000000000001</v>
      </c>
      <c r="P15" s="6">
        <v>0.56200000000000006</v>
      </c>
    </row>
    <row r="16" spans="1:18" s="7" customFormat="1" x14ac:dyDescent="0.25">
      <c r="A16" s="5"/>
      <c r="B16" s="4" t="s">
        <v>48</v>
      </c>
      <c r="C16" s="5">
        <v>90</v>
      </c>
      <c r="D16" s="6">
        <f>G16/12</f>
        <v>0.44249999999999995</v>
      </c>
      <c r="E16" s="6">
        <v>3.69</v>
      </c>
      <c r="F16" s="6">
        <v>1.35</v>
      </c>
      <c r="G16" s="6">
        <v>5.31</v>
      </c>
      <c r="H16" s="6">
        <v>51.3</v>
      </c>
      <c r="I16" s="6"/>
      <c r="J16" s="6">
        <v>0.54</v>
      </c>
      <c r="K16" s="6">
        <v>9</v>
      </c>
      <c r="L16" s="6"/>
      <c r="M16" s="6">
        <v>111.6</v>
      </c>
      <c r="N16" s="6">
        <v>85.5</v>
      </c>
      <c r="O16" s="6">
        <v>13.5</v>
      </c>
      <c r="P16" s="6">
        <v>0.09</v>
      </c>
    </row>
    <row r="17" spans="1:16" s="7" customFormat="1" x14ac:dyDescent="0.25">
      <c r="A17" s="5"/>
      <c r="B17" s="4" t="s">
        <v>46</v>
      </c>
      <c r="C17" s="5">
        <v>150</v>
      </c>
      <c r="D17" s="6">
        <f>G17/12</f>
        <v>0.9375</v>
      </c>
      <c r="E17" s="6">
        <v>1.2</v>
      </c>
      <c r="F17" s="6">
        <v>0.3</v>
      </c>
      <c r="G17" s="6">
        <v>11.25</v>
      </c>
      <c r="H17" s="6">
        <v>57</v>
      </c>
      <c r="I17" s="6">
        <v>0.09</v>
      </c>
      <c r="J17" s="6">
        <v>57</v>
      </c>
      <c r="K17" s="6"/>
      <c r="L17" s="6">
        <v>0.3</v>
      </c>
      <c r="M17" s="6">
        <v>52.5</v>
      </c>
      <c r="N17" s="6">
        <v>25.5</v>
      </c>
      <c r="O17" s="6">
        <v>16.5</v>
      </c>
      <c r="P17" s="6">
        <v>0.15</v>
      </c>
    </row>
    <row r="18" spans="1:16" s="7" customFormat="1" x14ac:dyDescent="0.25">
      <c r="A18" s="58" t="s">
        <v>58</v>
      </c>
      <c r="B18" s="58"/>
      <c r="C18" s="10">
        <f>SUM(C15:C17)</f>
        <v>260</v>
      </c>
      <c r="D18" s="6">
        <f>G18/12</f>
        <v>2.0252500000000002</v>
      </c>
      <c r="E18" s="11">
        <f>SUM(E15:E17)</f>
        <v>6.5360000000000005</v>
      </c>
      <c r="F18" s="11">
        <f t="shared" ref="F18:P18" si="2">SUM(F15:F17)</f>
        <v>6.0919999999999996</v>
      </c>
      <c r="G18" s="11">
        <f t="shared" si="2"/>
        <v>24.303000000000001</v>
      </c>
      <c r="H18" s="11">
        <f t="shared" si="2"/>
        <v>186.76400000000001</v>
      </c>
      <c r="I18" s="11">
        <f t="shared" si="2"/>
        <v>0.126</v>
      </c>
      <c r="J18" s="11">
        <f t="shared" si="2"/>
        <v>58.405999999999999</v>
      </c>
      <c r="K18" s="11">
        <f t="shared" si="2"/>
        <v>46.311999999999998</v>
      </c>
      <c r="L18" s="11">
        <f t="shared" si="2"/>
        <v>2.423</v>
      </c>
      <c r="M18" s="11">
        <f t="shared" si="2"/>
        <v>188.38800000000001</v>
      </c>
      <c r="N18" s="11">
        <f t="shared" si="2"/>
        <v>151.864</v>
      </c>
      <c r="O18" s="11">
        <f t="shared" si="2"/>
        <v>57.504000000000005</v>
      </c>
      <c r="P18" s="11">
        <f t="shared" si="2"/>
        <v>0.80200000000000005</v>
      </c>
    </row>
    <row r="19" spans="1:16" s="7" customFormat="1" x14ac:dyDescent="0.25">
      <c r="A19" s="57" t="s">
        <v>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7" customFormat="1" x14ac:dyDescent="0.25">
      <c r="A20" s="8">
        <v>88</v>
      </c>
      <c r="B20" s="4" t="s">
        <v>49</v>
      </c>
      <c r="C20" s="5">
        <v>250</v>
      </c>
      <c r="D20" s="6">
        <f>G20/12</f>
        <v>0.80191666666666661</v>
      </c>
      <c r="E20" s="6">
        <v>1.9590000000000001</v>
      </c>
      <c r="F20" s="6">
        <v>5.2130000000000001</v>
      </c>
      <c r="G20" s="6">
        <v>9.6229999999999993</v>
      </c>
      <c r="H20" s="6">
        <v>94.245000000000005</v>
      </c>
      <c r="I20" s="6">
        <v>6.9000000000000006E-2</v>
      </c>
      <c r="J20" s="6">
        <v>32.4</v>
      </c>
      <c r="K20" s="6">
        <v>200</v>
      </c>
      <c r="L20" s="6">
        <v>2.37</v>
      </c>
      <c r="M20" s="6">
        <v>42.47</v>
      </c>
      <c r="N20" s="6">
        <v>50.03</v>
      </c>
      <c r="O20" s="6">
        <v>22.7</v>
      </c>
      <c r="P20" s="6">
        <v>0.86799999999999999</v>
      </c>
    </row>
    <row r="21" spans="1:16" s="7" customFormat="1" ht="30" x14ac:dyDescent="0.25">
      <c r="A21" s="13">
        <v>260</v>
      </c>
      <c r="B21" s="4" t="s">
        <v>76</v>
      </c>
      <c r="C21" s="5">
        <v>90</v>
      </c>
      <c r="D21" s="6">
        <f t="shared" ref="D21:D26" si="3">G21/12</f>
        <v>0.27733333333333332</v>
      </c>
      <c r="E21" s="6">
        <v>14.922000000000001</v>
      </c>
      <c r="F21" s="6">
        <v>9.1140000000000008</v>
      </c>
      <c r="G21" s="6">
        <v>3.3279999999999998</v>
      </c>
      <c r="H21" s="6">
        <v>155.49199999999999</v>
      </c>
      <c r="I21" s="6">
        <v>5.8000000000000003E-2</v>
      </c>
      <c r="J21" s="6">
        <v>4.05</v>
      </c>
      <c r="K21" s="6"/>
      <c r="L21" s="6">
        <v>1.252</v>
      </c>
      <c r="M21" s="6">
        <v>10.58</v>
      </c>
      <c r="N21" s="6">
        <v>143.5</v>
      </c>
      <c r="O21" s="6">
        <v>20.38</v>
      </c>
      <c r="P21" s="6">
        <v>2.15</v>
      </c>
    </row>
    <row r="22" spans="1:16" s="7" customFormat="1" x14ac:dyDescent="0.25">
      <c r="A22" s="12"/>
      <c r="B22" s="4" t="s">
        <v>142</v>
      </c>
      <c r="C22" s="5">
        <v>155</v>
      </c>
      <c r="D22" s="6">
        <f t="shared" si="3"/>
        <v>1.7898333333333334</v>
      </c>
      <c r="E22" s="6">
        <v>4.7649999999999997</v>
      </c>
      <c r="F22" s="6">
        <v>4.8630000000000004</v>
      </c>
      <c r="G22" s="6">
        <v>21.478000000000002</v>
      </c>
      <c r="H22" s="6">
        <v>148.54499999999999</v>
      </c>
      <c r="I22" s="6">
        <v>0.16200000000000001</v>
      </c>
      <c r="J22" s="6"/>
      <c r="K22" s="6">
        <v>20</v>
      </c>
      <c r="L22" s="6">
        <v>0.35</v>
      </c>
      <c r="M22" s="6">
        <v>9.8219999999999992</v>
      </c>
      <c r="N22" s="6">
        <v>113.479</v>
      </c>
      <c r="O22" s="6">
        <v>75.066999999999993</v>
      </c>
      <c r="P22" s="6">
        <v>2.5310000000000001</v>
      </c>
    </row>
    <row r="23" spans="1:16" s="7" customFormat="1" x14ac:dyDescent="0.25">
      <c r="A23" s="9">
        <v>342</v>
      </c>
      <c r="B23" s="4" t="s">
        <v>94</v>
      </c>
      <c r="C23" s="5">
        <v>200</v>
      </c>
      <c r="D23" s="6">
        <f t="shared" si="3"/>
        <v>0.48708333333333331</v>
      </c>
      <c r="E23" s="6">
        <v>0.48</v>
      </c>
      <c r="F23" s="6">
        <v>0.08</v>
      </c>
      <c r="G23" s="6">
        <v>5.8449999999999998</v>
      </c>
      <c r="H23" s="6">
        <v>26.8</v>
      </c>
      <c r="I23" s="6">
        <v>1.2E-2</v>
      </c>
      <c r="J23" s="6">
        <v>6</v>
      </c>
      <c r="K23" s="6"/>
      <c r="L23" s="6">
        <v>0.12</v>
      </c>
      <c r="M23" s="6">
        <v>14.8</v>
      </c>
      <c r="N23" s="6">
        <v>12</v>
      </c>
      <c r="O23" s="6">
        <v>10.4</v>
      </c>
      <c r="P23" s="6">
        <v>0.2</v>
      </c>
    </row>
    <row r="24" spans="1:16" s="7" customFormat="1" x14ac:dyDescent="0.25">
      <c r="A24" s="12"/>
      <c r="B24" s="4" t="s">
        <v>17</v>
      </c>
      <c r="C24" s="5">
        <v>50</v>
      </c>
      <c r="D24" s="6">
        <f t="shared" si="3"/>
        <v>1.425</v>
      </c>
      <c r="E24" s="6">
        <v>3.3</v>
      </c>
      <c r="F24" s="6">
        <v>0.6</v>
      </c>
      <c r="G24" s="6">
        <v>17.100000000000001</v>
      </c>
      <c r="H24" s="6">
        <v>87</v>
      </c>
      <c r="I24" s="6">
        <v>0.1</v>
      </c>
      <c r="J24" s="6"/>
      <c r="K24" s="6">
        <v>3</v>
      </c>
      <c r="L24" s="6">
        <v>1.1000000000000001</v>
      </c>
      <c r="M24" s="6">
        <v>17.5</v>
      </c>
      <c r="N24" s="6">
        <v>79</v>
      </c>
      <c r="O24" s="6">
        <v>23.5</v>
      </c>
      <c r="P24" s="6">
        <v>1.95</v>
      </c>
    </row>
    <row r="25" spans="1:16" s="7" customFormat="1" x14ac:dyDescent="0.25">
      <c r="A25" s="12"/>
      <c r="B25" s="4" t="s">
        <v>43</v>
      </c>
      <c r="C25" s="5">
        <v>200</v>
      </c>
      <c r="D25" s="6">
        <f t="shared" si="3"/>
        <v>1.6333333333333335</v>
      </c>
      <c r="E25" s="6">
        <v>0.8</v>
      </c>
      <c r="F25" s="6">
        <v>0.8</v>
      </c>
      <c r="G25" s="6">
        <v>19.600000000000001</v>
      </c>
      <c r="H25" s="6">
        <v>94</v>
      </c>
      <c r="I25" s="6">
        <v>0.06</v>
      </c>
      <c r="J25" s="6">
        <v>20</v>
      </c>
      <c r="K25" s="6">
        <v>10</v>
      </c>
      <c r="L25" s="6">
        <v>0.4</v>
      </c>
      <c r="M25" s="6">
        <v>32</v>
      </c>
      <c r="N25" s="6">
        <v>22</v>
      </c>
      <c r="O25" s="6">
        <v>18</v>
      </c>
      <c r="P25" s="6">
        <v>4.4000000000000004</v>
      </c>
    </row>
    <row r="26" spans="1:16" s="7" customFormat="1" x14ac:dyDescent="0.25">
      <c r="A26" s="58" t="s">
        <v>18</v>
      </c>
      <c r="B26" s="58"/>
      <c r="C26" s="10">
        <f>SUM(C20:C25)</f>
        <v>945</v>
      </c>
      <c r="D26" s="6">
        <f t="shared" si="3"/>
        <v>6.4145000000000003</v>
      </c>
      <c r="E26" s="11">
        <f>SUM(E20:E25)</f>
        <v>26.226000000000003</v>
      </c>
      <c r="F26" s="11">
        <f t="shared" ref="F26:P26" si="4">SUM(F20:F25)</f>
        <v>20.67</v>
      </c>
      <c r="G26" s="11">
        <f t="shared" si="4"/>
        <v>76.974000000000004</v>
      </c>
      <c r="H26" s="11">
        <f t="shared" si="4"/>
        <v>606.08199999999999</v>
      </c>
      <c r="I26" s="11">
        <f t="shared" si="4"/>
        <v>0.46100000000000002</v>
      </c>
      <c r="J26" s="11">
        <f t="shared" si="4"/>
        <v>62.449999999999996</v>
      </c>
      <c r="K26" s="11">
        <f t="shared" si="4"/>
        <v>233</v>
      </c>
      <c r="L26" s="11">
        <f t="shared" si="4"/>
        <v>5.5920000000000005</v>
      </c>
      <c r="M26" s="11">
        <f t="shared" si="4"/>
        <v>127.172</v>
      </c>
      <c r="N26" s="11">
        <f t="shared" si="4"/>
        <v>420.00900000000001</v>
      </c>
      <c r="O26" s="11">
        <f t="shared" si="4"/>
        <v>170.047</v>
      </c>
      <c r="P26" s="11">
        <f t="shared" si="4"/>
        <v>12.099</v>
      </c>
    </row>
    <row r="27" spans="1:16" s="7" customFormat="1" x14ac:dyDescent="0.25">
      <c r="A27" s="57" t="s">
        <v>39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s="7" customFormat="1" ht="30" x14ac:dyDescent="0.25">
      <c r="A28" s="12"/>
      <c r="B28" s="4" t="s">
        <v>93</v>
      </c>
      <c r="C28" s="5">
        <v>20</v>
      </c>
      <c r="D28" s="6">
        <f>G28/12</f>
        <v>0.64524999999999999</v>
      </c>
      <c r="E28" s="6">
        <v>1.6459999999999999</v>
      </c>
      <c r="F28" s="6">
        <v>4.4420000000000002</v>
      </c>
      <c r="G28" s="6">
        <v>7.7430000000000003</v>
      </c>
      <c r="H28" s="6">
        <v>78.463999999999999</v>
      </c>
      <c r="I28" s="6">
        <v>3.5999999999999997E-2</v>
      </c>
      <c r="J28" s="6">
        <v>0.86599999999999999</v>
      </c>
      <c r="K28" s="6">
        <v>37.311999999999998</v>
      </c>
      <c r="L28" s="6">
        <v>2.1230000000000002</v>
      </c>
      <c r="M28" s="6">
        <v>24.288</v>
      </c>
      <c r="N28" s="6">
        <v>40.863999999999997</v>
      </c>
      <c r="O28" s="6">
        <v>27.504000000000001</v>
      </c>
      <c r="P28" s="6">
        <v>0.56200000000000006</v>
      </c>
    </row>
    <row r="29" spans="1:16" s="7" customFormat="1" x14ac:dyDescent="0.25">
      <c r="A29" s="5"/>
      <c r="B29" s="4" t="s">
        <v>48</v>
      </c>
      <c r="C29" s="5">
        <v>90</v>
      </c>
      <c r="D29" s="6">
        <f>G29/12</f>
        <v>0.44249999999999995</v>
      </c>
      <c r="E29" s="6">
        <v>3.69</v>
      </c>
      <c r="F29" s="6">
        <v>1.35</v>
      </c>
      <c r="G29" s="6">
        <v>5.31</v>
      </c>
      <c r="H29" s="6">
        <v>51.3</v>
      </c>
      <c r="I29" s="6"/>
      <c r="J29" s="6">
        <v>0.54</v>
      </c>
      <c r="K29" s="6">
        <v>9</v>
      </c>
      <c r="L29" s="6"/>
      <c r="M29" s="6">
        <v>111.6</v>
      </c>
      <c r="N29" s="6">
        <v>85.5</v>
      </c>
      <c r="O29" s="6">
        <v>13.5</v>
      </c>
      <c r="P29" s="6">
        <v>0.09</v>
      </c>
    </row>
    <row r="30" spans="1:16" s="7" customFormat="1" x14ac:dyDescent="0.25">
      <c r="A30" s="5"/>
      <c r="B30" s="4" t="s">
        <v>41</v>
      </c>
      <c r="C30" s="5">
        <v>150</v>
      </c>
      <c r="D30" s="6">
        <f>G30/12</f>
        <v>0.9375</v>
      </c>
      <c r="E30" s="6">
        <v>1.2</v>
      </c>
      <c r="F30" s="6">
        <v>0.3</v>
      </c>
      <c r="G30" s="6">
        <v>11.25</v>
      </c>
      <c r="H30" s="6">
        <v>57</v>
      </c>
      <c r="I30" s="6">
        <v>0.09</v>
      </c>
      <c r="J30" s="6">
        <v>57</v>
      </c>
      <c r="K30" s="6"/>
      <c r="L30" s="6">
        <v>0.3</v>
      </c>
      <c r="M30" s="6">
        <v>52.5</v>
      </c>
      <c r="N30" s="6">
        <v>25.5</v>
      </c>
      <c r="O30" s="6">
        <v>16.5</v>
      </c>
      <c r="P30" s="6">
        <v>0.15</v>
      </c>
    </row>
    <row r="31" spans="1:16" s="7" customFormat="1" x14ac:dyDescent="0.25">
      <c r="A31" s="58" t="s">
        <v>40</v>
      </c>
      <c r="B31" s="58"/>
      <c r="C31" s="10">
        <f>SUM(C28:C30)</f>
        <v>260</v>
      </c>
      <c r="D31" s="6">
        <f>G31/12</f>
        <v>2.0252500000000002</v>
      </c>
      <c r="E31" s="11">
        <f>SUM(E28:E30)</f>
        <v>6.5360000000000005</v>
      </c>
      <c r="F31" s="11">
        <f t="shared" ref="F31:P31" si="5">SUM(F28:F30)</f>
        <v>6.0919999999999996</v>
      </c>
      <c r="G31" s="11">
        <f t="shared" si="5"/>
        <v>24.303000000000001</v>
      </c>
      <c r="H31" s="11">
        <f t="shared" si="5"/>
        <v>186.76400000000001</v>
      </c>
      <c r="I31" s="11">
        <f t="shared" si="5"/>
        <v>0.126</v>
      </c>
      <c r="J31" s="11">
        <f t="shared" si="5"/>
        <v>58.405999999999999</v>
      </c>
      <c r="K31" s="11">
        <f t="shared" si="5"/>
        <v>46.311999999999998</v>
      </c>
      <c r="L31" s="11">
        <f t="shared" si="5"/>
        <v>2.423</v>
      </c>
      <c r="M31" s="11">
        <f t="shared" si="5"/>
        <v>188.38800000000001</v>
      </c>
      <c r="N31" s="11">
        <f t="shared" si="5"/>
        <v>151.864</v>
      </c>
      <c r="O31" s="11">
        <f t="shared" si="5"/>
        <v>57.504000000000005</v>
      </c>
      <c r="P31" s="11">
        <f t="shared" si="5"/>
        <v>0.80200000000000005</v>
      </c>
    </row>
    <row r="32" spans="1:16" s="7" customFormat="1" x14ac:dyDescent="0.25">
      <c r="A32" s="59" t="s">
        <v>59</v>
      </c>
      <c r="B32" s="59"/>
      <c r="C32" s="14">
        <f>C13+C18+C26+C31</f>
        <v>2035</v>
      </c>
      <c r="D32" s="6">
        <f>G32/12</f>
        <v>15.325166666666666</v>
      </c>
      <c r="E32" s="15">
        <f t="shared" ref="E32:P32" si="6">E13+E18+E26+E31</f>
        <v>64.358000000000004</v>
      </c>
      <c r="F32" s="15">
        <f t="shared" si="6"/>
        <v>51.024999999999999</v>
      </c>
      <c r="G32" s="15">
        <f t="shared" si="6"/>
        <v>183.90199999999999</v>
      </c>
      <c r="H32" s="15">
        <f t="shared" si="6"/>
        <v>1481.7750000000001</v>
      </c>
      <c r="I32" s="15">
        <f t="shared" si="6"/>
        <v>1.0699999999999998</v>
      </c>
      <c r="J32" s="15">
        <f t="shared" si="6"/>
        <v>190.78200000000001</v>
      </c>
      <c r="K32" s="15">
        <f t="shared" si="6"/>
        <v>400.14400000000001</v>
      </c>
      <c r="L32" s="15">
        <f t="shared" si="6"/>
        <v>12.078000000000001</v>
      </c>
      <c r="M32" s="15">
        <f t="shared" si="6"/>
        <v>944.05700000000013</v>
      </c>
      <c r="N32" s="15">
        <f t="shared" si="6"/>
        <v>1285.998</v>
      </c>
      <c r="O32" s="15">
        <f t="shared" si="6"/>
        <v>455.28800000000001</v>
      </c>
      <c r="P32" s="15">
        <f t="shared" si="6"/>
        <v>22.276</v>
      </c>
    </row>
    <row r="33" spans="1:16" s="7" customFormat="1" x14ac:dyDescent="0.25">
      <c r="A33" s="70" t="s">
        <v>28</v>
      </c>
      <c r="B33" s="70"/>
      <c r="C33" s="70"/>
      <c r="D33" s="70"/>
      <c r="E33" s="70"/>
      <c r="F33" s="70"/>
      <c r="G33" s="70"/>
      <c r="H33" s="70"/>
      <c r="I33" s="47"/>
      <c r="J33" s="47"/>
      <c r="K33" s="47"/>
      <c r="L33" s="47"/>
      <c r="M33" s="47"/>
      <c r="N33" s="47"/>
      <c r="O33" s="47"/>
      <c r="P33" s="47"/>
    </row>
    <row r="34" spans="1:16" s="7" customFormat="1" x14ac:dyDescent="0.25">
      <c r="A34" s="69" t="s">
        <v>31</v>
      </c>
      <c r="B34" s="69" t="s">
        <v>30</v>
      </c>
      <c r="C34" s="69" t="s">
        <v>0</v>
      </c>
      <c r="D34" s="68"/>
      <c r="E34" s="68" t="s">
        <v>1</v>
      </c>
      <c r="F34" s="68"/>
      <c r="G34" s="68"/>
      <c r="H34" s="68" t="s">
        <v>29</v>
      </c>
      <c r="I34" s="68" t="s">
        <v>7</v>
      </c>
      <c r="J34" s="68"/>
      <c r="K34" s="68"/>
      <c r="L34" s="68"/>
      <c r="M34" s="68" t="s">
        <v>8</v>
      </c>
      <c r="N34" s="68"/>
      <c r="O34" s="68"/>
      <c r="P34" s="68"/>
    </row>
    <row r="35" spans="1:16" s="7" customFormat="1" x14ac:dyDescent="0.25">
      <c r="A35" s="69"/>
      <c r="B35" s="69"/>
      <c r="C35" s="69"/>
      <c r="D35" s="68"/>
      <c r="E35" s="16" t="s">
        <v>2</v>
      </c>
      <c r="F35" s="16" t="s">
        <v>3</v>
      </c>
      <c r="G35" s="16" t="s">
        <v>4</v>
      </c>
      <c r="H35" s="68"/>
      <c r="I35" s="16" t="s">
        <v>9</v>
      </c>
      <c r="J35" s="16" t="s">
        <v>10</v>
      </c>
      <c r="K35" s="16" t="s">
        <v>11</v>
      </c>
      <c r="L35" s="16" t="s">
        <v>12</v>
      </c>
      <c r="M35" s="16" t="s">
        <v>13</v>
      </c>
      <c r="N35" s="16" t="s">
        <v>14</v>
      </c>
      <c r="O35" s="16" t="s">
        <v>15</v>
      </c>
      <c r="P35" s="16" t="s">
        <v>16</v>
      </c>
    </row>
    <row r="36" spans="1:16" s="7" customFormat="1" x14ac:dyDescent="0.25">
      <c r="A36" s="57" t="s">
        <v>19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s="7" customFormat="1" x14ac:dyDescent="0.25">
      <c r="A37" s="8">
        <v>71</v>
      </c>
      <c r="B37" s="4" t="s">
        <v>95</v>
      </c>
      <c r="C37" s="5">
        <v>60</v>
      </c>
      <c r="D37" s="6">
        <f t="shared" ref="D37:D42" si="7">G37/12</f>
        <v>9.4999999999999987E-2</v>
      </c>
      <c r="E37" s="6">
        <v>0.42</v>
      </c>
      <c r="F37" s="6">
        <v>0.06</v>
      </c>
      <c r="G37" s="6">
        <v>1.1399999999999999</v>
      </c>
      <c r="H37" s="6">
        <v>6.6</v>
      </c>
      <c r="I37" s="6">
        <v>1.7999999999999999E-2</v>
      </c>
      <c r="J37" s="6">
        <v>4.2</v>
      </c>
      <c r="K37" s="6"/>
      <c r="L37" s="6">
        <v>0.06</v>
      </c>
      <c r="M37" s="6">
        <v>10.199999999999999</v>
      </c>
      <c r="N37" s="6">
        <v>18</v>
      </c>
      <c r="O37" s="6">
        <v>8.4</v>
      </c>
      <c r="P37" s="6">
        <v>0.3</v>
      </c>
    </row>
    <row r="38" spans="1:16" s="7" customFormat="1" x14ac:dyDescent="0.25">
      <c r="A38" s="9">
        <v>259</v>
      </c>
      <c r="B38" s="4" t="s">
        <v>96</v>
      </c>
      <c r="C38" s="5">
        <v>175</v>
      </c>
      <c r="D38" s="6">
        <f t="shared" si="7"/>
        <v>1.5216666666666667</v>
      </c>
      <c r="E38" s="6">
        <v>18.228000000000002</v>
      </c>
      <c r="F38" s="6">
        <v>12.157999999999999</v>
      </c>
      <c r="G38" s="6">
        <v>18.260000000000002</v>
      </c>
      <c r="H38" s="6">
        <v>255.904</v>
      </c>
      <c r="I38" s="6">
        <v>0.18099999999999999</v>
      </c>
      <c r="J38" s="6">
        <v>23.7</v>
      </c>
      <c r="K38" s="6"/>
      <c r="L38" s="6">
        <v>2.2559999999999998</v>
      </c>
      <c r="M38" s="6">
        <v>25.085999999999999</v>
      </c>
      <c r="N38" s="6">
        <v>217.22900000000001</v>
      </c>
      <c r="O38" s="6">
        <v>45</v>
      </c>
      <c r="P38" s="6">
        <v>3.28</v>
      </c>
    </row>
    <row r="39" spans="1:16" s="7" customFormat="1" ht="30" x14ac:dyDescent="0.25">
      <c r="A39" s="12"/>
      <c r="B39" s="4" t="s">
        <v>97</v>
      </c>
      <c r="C39" s="5">
        <v>200</v>
      </c>
      <c r="D39" s="6">
        <f t="shared" si="7"/>
        <v>0.32708333333333334</v>
      </c>
      <c r="E39" s="6">
        <v>0.16</v>
      </c>
      <c r="F39" s="6">
        <v>0.16</v>
      </c>
      <c r="G39" s="6">
        <v>3.9249999999999998</v>
      </c>
      <c r="H39" s="6">
        <v>18.800999999999998</v>
      </c>
      <c r="I39" s="6">
        <v>1.2E-2</v>
      </c>
      <c r="J39" s="6">
        <v>4.01</v>
      </c>
      <c r="K39" s="6">
        <v>2</v>
      </c>
      <c r="L39" s="6">
        <v>0.08</v>
      </c>
      <c r="M39" s="6">
        <v>6.8949999999999996</v>
      </c>
      <c r="N39" s="6">
        <v>5.2240000000000002</v>
      </c>
      <c r="O39" s="6">
        <v>4.04</v>
      </c>
      <c r="P39" s="6">
        <v>0.96199999999999997</v>
      </c>
    </row>
    <row r="40" spans="1:16" s="7" customFormat="1" x14ac:dyDescent="0.25">
      <c r="A40" s="12"/>
      <c r="B40" s="4" t="s">
        <v>98</v>
      </c>
      <c r="C40" s="5">
        <v>200</v>
      </c>
      <c r="D40" s="6">
        <f t="shared" si="7"/>
        <v>0.66666666666666663</v>
      </c>
      <c r="E40" s="6">
        <v>5.8</v>
      </c>
      <c r="F40" s="6">
        <v>5</v>
      </c>
      <c r="G40" s="6">
        <v>8</v>
      </c>
      <c r="H40" s="6">
        <v>106</v>
      </c>
      <c r="I40" s="6">
        <v>0.08</v>
      </c>
      <c r="J40" s="6">
        <v>1.4</v>
      </c>
      <c r="K40" s="6">
        <v>40</v>
      </c>
      <c r="L40" s="6"/>
      <c r="M40" s="6">
        <v>240</v>
      </c>
      <c r="N40" s="6">
        <v>180</v>
      </c>
      <c r="O40" s="6">
        <v>28</v>
      </c>
      <c r="P40" s="6">
        <v>0.2</v>
      </c>
    </row>
    <row r="41" spans="1:16" s="7" customFormat="1" x14ac:dyDescent="0.25">
      <c r="A41" s="12"/>
      <c r="B41" s="4" t="s">
        <v>17</v>
      </c>
      <c r="C41" s="5">
        <v>40</v>
      </c>
      <c r="D41" s="6">
        <f t="shared" si="7"/>
        <v>1.1399999999999999</v>
      </c>
      <c r="E41" s="6">
        <v>2.64</v>
      </c>
      <c r="F41" s="6">
        <v>0.48</v>
      </c>
      <c r="G41" s="6">
        <v>13.68</v>
      </c>
      <c r="H41" s="6">
        <v>69.599999999999994</v>
      </c>
      <c r="I41" s="6">
        <v>0.08</v>
      </c>
      <c r="J41" s="6"/>
      <c r="K41" s="6">
        <v>2.4</v>
      </c>
      <c r="L41" s="6">
        <v>0.88</v>
      </c>
      <c r="M41" s="6">
        <v>14</v>
      </c>
      <c r="N41" s="6">
        <v>63.2</v>
      </c>
      <c r="O41" s="6">
        <v>18.8</v>
      </c>
      <c r="P41" s="6">
        <v>1.56</v>
      </c>
    </row>
    <row r="42" spans="1:16" s="7" customFormat="1" x14ac:dyDescent="0.25">
      <c r="A42" s="58" t="s">
        <v>56</v>
      </c>
      <c r="B42" s="58"/>
      <c r="C42" s="10">
        <f>SUM(C37:C41)</f>
        <v>675</v>
      </c>
      <c r="D42" s="6">
        <f t="shared" si="7"/>
        <v>3.7504166666666667</v>
      </c>
      <c r="E42" s="11">
        <f>SUM(E37:E41)</f>
        <v>27.248000000000005</v>
      </c>
      <c r="F42" s="11">
        <f t="shared" ref="F42:P42" si="8">SUM(F37:F41)</f>
        <v>17.858000000000001</v>
      </c>
      <c r="G42" s="11">
        <f t="shared" si="8"/>
        <v>45.005000000000003</v>
      </c>
      <c r="H42" s="11">
        <f t="shared" si="8"/>
        <v>456.90499999999997</v>
      </c>
      <c r="I42" s="11">
        <f t="shared" si="8"/>
        <v>0.371</v>
      </c>
      <c r="J42" s="11">
        <f t="shared" si="8"/>
        <v>33.309999999999995</v>
      </c>
      <c r="K42" s="11">
        <f t="shared" si="8"/>
        <v>44.4</v>
      </c>
      <c r="L42" s="11">
        <f t="shared" si="8"/>
        <v>3.2759999999999998</v>
      </c>
      <c r="M42" s="11">
        <f t="shared" si="8"/>
        <v>296.18099999999998</v>
      </c>
      <c r="N42" s="11">
        <f t="shared" si="8"/>
        <v>483.65299999999996</v>
      </c>
      <c r="O42" s="11">
        <f t="shared" si="8"/>
        <v>104.24</v>
      </c>
      <c r="P42" s="11">
        <f t="shared" si="8"/>
        <v>6.3019999999999996</v>
      </c>
    </row>
    <row r="43" spans="1:16" s="7" customFormat="1" x14ac:dyDescent="0.25">
      <c r="A43" s="57" t="s">
        <v>57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s="7" customFormat="1" ht="30" x14ac:dyDescent="0.25">
      <c r="A44" s="12"/>
      <c r="B44" s="4" t="s">
        <v>93</v>
      </c>
      <c r="C44" s="5">
        <v>20</v>
      </c>
      <c r="D44" s="6">
        <f>G44/12</f>
        <v>0.64524999999999999</v>
      </c>
      <c r="E44" s="6">
        <v>1.6459999999999999</v>
      </c>
      <c r="F44" s="6">
        <v>4.4420000000000002</v>
      </c>
      <c r="G44" s="6">
        <v>7.7430000000000003</v>
      </c>
      <c r="H44" s="6">
        <v>78.463999999999999</v>
      </c>
      <c r="I44" s="6">
        <v>3.5999999999999997E-2</v>
      </c>
      <c r="J44" s="6">
        <v>0.86599999999999999</v>
      </c>
      <c r="K44" s="6">
        <v>37.311999999999998</v>
      </c>
      <c r="L44" s="6">
        <v>2.1230000000000002</v>
      </c>
      <c r="M44" s="6">
        <v>24.288</v>
      </c>
      <c r="N44" s="6">
        <v>40.863999999999997</v>
      </c>
      <c r="O44" s="6">
        <v>27.504000000000001</v>
      </c>
      <c r="P44" s="6">
        <v>0.56200000000000006</v>
      </c>
    </row>
    <row r="45" spans="1:16" s="7" customFormat="1" x14ac:dyDescent="0.25">
      <c r="A45" s="5"/>
      <c r="B45" s="4" t="s">
        <v>48</v>
      </c>
      <c r="C45" s="5">
        <v>90</v>
      </c>
      <c r="D45" s="6">
        <f>G45/12</f>
        <v>0.44249999999999995</v>
      </c>
      <c r="E45" s="6">
        <v>3.69</v>
      </c>
      <c r="F45" s="6">
        <v>1.35</v>
      </c>
      <c r="G45" s="6">
        <v>5.31</v>
      </c>
      <c r="H45" s="6">
        <v>51.3</v>
      </c>
      <c r="I45" s="6"/>
      <c r="J45" s="6">
        <v>0.54</v>
      </c>
      <c r="K45" s="6">
        <v>9</v>
      </c>
      <c r="L45" s="6"/>
      <c r="M45" s="6">
        <v>111.6</v>
      </c>
      <c r="N45" s="6">
        <v>85.5</v>
      </c>
      <c r="O45" s="6">
        <v>13.5</v>
      </c>
      <c r="P45" s="6">
        <v>0.09</v>
      </c>
    </row>
    <row r="46" spans="1:16" s="7" customFormat="1" x14ac:dyDescent="0.25">
      <c r="A46" s="5"/>
      <c r="B46" s="4" t="s">
        <v>43</v>
      </c>
      <c r="C46" s="5">
        <v>150</v>
      </c>
      <c r="D46" s="6">
        <f>G46/12</f>
        <v>1.2249999999999999</v>
      </c>
      <c r="E46" s="6">
        <v>0.6</v>
      </c>
      <c r="F46" s="6">
        <v>0.6</v>
      </c>
      <c r="G46" s="6">
        <v>14.7</v>
      </c>
      <c r="H46" s="6">
        <v>70.5</v>
      </c>
      <c r="I46" s="6">
        <v>4.4999999999999998E-2</v>
      </c>
      <c r="J46" s="6">
        <v>15</v>
      </c>
      <c r="K46" s="6">
        <v>7.5</v>
      </c>
      <c r="L46" s="6">
        <v>0.3</v>
      </c>
      <c r="M46" s="6">
        <v>24</v>
      </c>
      <c r="N46" s="6">
        <v>16.5</v>
      </c>
      <c r="O46" s="6">
        <v>13.5</v>
      </c>
      <c r="P46" s="6">
        <v>3.3</v>
      </c>
    </row>
    <row r="47" spans="1:16" s="7" customFormat="1" x14ac:dyDescent="0.25">
      <c r="A47" s="58" t="s">
        <v>58</v>
      </c>
      <c r="B47" s="58"/>
      <c r="C47" s="10">
        <f>SUM(C44:C46)</f>
        <v>260</v>
      </c>
      <c r="D47" s="6">
        <f>G47/12</f>
        <v>2.3127499999999999</v>
      </c>
      <c r="E47" s="11">
        <f>SUM(E44:E46)</f>
        <v>5.9359999999999999</v>
      </c>
      <c r="F47" s="11">
        <f t="shared" ref="F47:P47" si="9">SUM(F44:F46)</f>
        <v>6.3919999999999995</v>
      </c>
      <c r="G47" s="11">
        <f t="shared" si="9"/>
        <v>27.753</v>
      </c>
      <c r="H47" s="11">
        <f t="shared" si="9"/>
        <v>200.26400000000001</v>
      </c>
      <c r="I47" s="11">
        <f t="shared" si="9"/>
        <v>8.0999999999999989E-2</v>
      </c>
      <c r="J47" s="11">
        <f t="shared" si="9"/>
        <v>16.405999999999999</v>
      </c>
      <c r="K47" s="11">
        <f t="shared" si="9"/>
        <v>53.811999999999998</v>
      </c>
      <c r="L47" s="11">
        <f t="shared" si="9"/>
        <v>2.423</v>
      </c>
      <c r="M47" s="11">
        <f t="shared" si="9"/>
        <v>159.88800000000001</v>
      </c>
      <c r="N47" s="11">
        <f t="shared" si="9"/>
        <v>142.864</v>
      </c>
      <c r="O47" s="11">
        <f t="shared" si="9"/>
        <v>54.504000000000005</v>
      </c>
      <c r="P47" s="11">
        <f t="shared" si="9"/>
        <v>3.952</v>
      </c>
    </row>
    <row r="48" spans="1:16" s="7" customFormat="1" x14ac:dyDescent="0.25">
      <c r="A48" s="57" t="s">
        <v>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s="7" customFormat="1" x14ac:dyDescent="0.25">
      <c r="A49" s="8">
        <v>71</v>
      </c>
      <c r="B49" s="4" t="s">
        <v>99</v>
      </c>
      <c r="C49" s="5">
        <v>60</v>
      </c>
      <c r="D49" s="6">
        <f>G49/12</f>
        <v>9.4999999999999987E-2</v>
      </c>
      <c r="E49" s="6">
        <v>0.42</v>
      </c>
      <c r="F49" s="6">
        <v>0.06</v>
      </c>
      <c r="G49" s="6">
        <v>1.1399999999999999</v>
      </c>
      <c r="H49" s="6">
        <v>6.6</v>
      </c>
      <c r="I49" s="6">
        <v>1.7999999999999999E-2</v>
      </c>
      <c r="J49" s="6">
        <v>4.2</v>
      </c>
      <c r="K49" s="6"/>
      <c r="L49" s="6">
        <v>0.06</v>
      </c>
      <c r="M49" s="6">
        <v>10.199999999999999</v>
      </c>
      <c r="N49" s="6">
        <v>18</v>
      </c>
      <c r="O49" s="6">
        <v>8.4</v>
      </c>
      <c r="P49" s="6">
        <v>0.3</v>
      </c>
    </row>
    <row r="50" spans="1:16" s="7" customFormat="1" x14ac:dyDescent="0.25">
      <c r="A50" s="9">
        <v>98</v>
      </c>
      <c r="B50" s="4" t="s">
        <v>100</v>
      </c>
      <c r="C50" s="5">
        <v>250</v>
      </c>
      <c r="D50" s="6">
        <f t="shared" ref="D50:D56" si="10">G50/12</f>
        <v>1.1404166666666666</v>
      </c>
      <c r="E50" s="6">
        <v>2.2400000000000002</v>
      </c>
      <c r="F50" s="6">
        <v>3.2669999999999999</v>
      </c>
      <c r="G50" s="6">
        <v>13.685</v>
      </c>
      <c r="H50" s="6">
        <v>93.722999999999999</v>
      </c>
      <c r="I50" s="6">
        <v>6.2E-2</v>
      </c>
      <c r="J50" s="6">
        <v>20</v>
      </c>
      <c r="K50" s="6">
        <v>200</v>
      </c>
      <c r="L50" s="6">
        <v>1.5449999999999999</v>
      </c>
      <c r="M50" s="6">
        <v>30.18</v>
      </c>
      <c r="N50" s="6">
        <v>68.209999999999994</v>
      </c>
      <c r="O50" s="6">
        <v>19.97</v>
      </c>
      <c r="P50" s="6">
        <v>0.76400000000000001</v>
      </c>
    </row>
    <row r="51" spans="1:16" s="7" customFormat="1" x14ac:dyDescent="0.25">
      <c r="A51" s="8">
        <v>227</v>
      </c>
      <c r="B51" s="4" t="s">
        <v>101</v>
      </c>
      <c r="C51" s="5">
        <v>90</v>
      </c>
      <c r="D51" s="6">
        <f t="shared" si="10"/>
        <v>6.1499999999999999E-2</v>
      </c>
      <c r="E51" s="6">
        <v>22.881</v>
      </c>
      <c r="F51" s="6">
        <v>7.2329999999999997</v>
      </c>
      <c r="G51" s="6">
        <v>0.73799999999999999</v>
      </c>
      <c r="H51" s="6">
        <v>159.09</v>
      </c>
      <c r="I51" s="6">
        <v>0.22700000000000001</v>
      </c>
      <c r="J51" s="6">
        <v>1.899</v>
      </c>
      <c r="K51" s="6">
        <v>33.299999999999997</v>
      </c>
      <c r="L51" s="6">
        <v>1.6830000000000001</v>
      </c>
      <c r="M51" s="6">
        <v>24.99</v>
      </c>
      <c r="N51" s="6">
        <v>227.22</v>
      </c>
      <c r="O51" s="6">
        <v>34.56</v>
      </c>
      <c r="P51" s="6">
        <v>0.73799999999999999</v>
      </c>
    </row>
    <row r="52" spans="1:16" s="7" customFormat="1" x14ac:dyDescent="0.25">
      <c r="A52" s="9" t="s">
        <v>141</v>
      </c>
      <c r="B52" s="4" t="s">
        <v>138</v>
      </c>
      <c r="C52" s="5">
        <v>150</v>
      </c>
      <c r="D52" s="6">
        <f t="shared" si="10"/>
        <v>0.97549999999999992</v>
      </c>
      <c r="E52" s="6">
        <v>3.8929999999999998</v>
      </c>
      <c r="F52" s="6">
        <v>6.32</v>
      </c>
      <c r="G52" s="6">
        <v>11.706</v>
      </c>
      <c r="H52" s="6">
        <v>121.916</v>
      </c>
      <c r="I52" s="6">
        <v>7.0000000000000007E-2</v>
      </c>
      <c r="J52" s="6">
        <v>81.75</v>
      </c>
      <c r="K52" s="6">
        <v>60</v>
      </c>
      <c r="L52" s="6">
        <v>2.9249999999999998</v>
      </c>
      <c r="M52" s="6">
        <v>86.55</v>
      </c>
      <c r="N52" s="6">
        <v>64.38</v>
      </c>
      <c r="O52" s="6">
        <v>33.840000000000003</v>
      </c>
      <c r="P52" s="6">
        <v>1.302</v>
      </c>
    </row>
    <row r="53" spans="1:16" s="7" customFormat="1" ht="30" x14ac:dyDescent="0.25">
      <c r="A53" s="9">
        <v>349</v>
      </c>
      <c r="B53" s="4" t="s">
        <v>124</v>
      </c>
      <c r="C53" s="5">
        <v>200</v>
      </c>
      <c r="D53" s="6">
        <f t="shared" si="10"/>
        <v>0.84541666666666659</v>
      </c>
      <c r="E53" s="6">
        <v>0.78</v>
      </c>
      <c r="F53" s="6">
        <v>0.06</v>
      </c>
      <c r="G53" s="6">
        <v>10.145</v>
      </c>
      <c r="H53" s="6">
        <v>45.4</v>
      </c>
      <c r="I53" s="6">
        <v>0.02</v>
      </c>
      <c r="J53" s="6">
        <v>0.8</v>
      </c>
      <c r="K53" s="6"/>
      <c r="L53" s="6">
        <v>1.1000000000000001</v>
      </c>
      <c r="M53" s="6">
        <v>32</v>
      </c>
      <c r="N53" s="6">
        <v>29.2</v>
      </c>
      <c r="O53" s="6">
        <v>21</v>
      </c>
      <c r="P53" s="6">
        <v>0.64</v>
      </c>
    </row>
    <row r="54" spans="1:16" s="7" customFormat="1" x14ac:dyDescent="0.25">
      <c r="A54" s="12"/>
      <c r="B54" s="4" t="s">
        <v>17</v>
      </c>
      <c r="C54" s="5">
        <v>50</v>
      </c>
      <c r="D54" s="6">
        <f t="shared" si="10"/>
        <v>1.425</v>
      </c>
      <c r="E54" s="6">
        <v>3.3</v>
      </c>
      <c r="F54" s="6">
        <v>0.6</v>
      </c>
      <c r="G54" s="6">
        <v>17.100000000000001</v>
      </c>
      <c r="H54" s="6">
        <v>87</v>
      </c>
      <c r="I54" s="6">
        <v>0.1</v>
      </c>
      <c r="J54" s="6"/>
      <c r="K54" s="6">
        <v>3</v>
      </c>
      <c r="L54" s="6">
        <v>1.1000000000000001</v>
      </c>
      <c r="M54" s="6">
        <v>17.5</v>
      </c>
      <c r="N54" s="6">
        <v>79</v>
      </c>
      <c r="O54" s="6">
        <v>23.5</v>
      </c>
      <c r="P54" s="6">
        <v>1.95</v>
      </c>
    </row>
    <row r="55" spans="1:16" s="7" customFormat="1" ht="12" hidden="1" customHeight="1" x14ac:dyDescent="0.25">
      <c r="A55" s="12"/>
      <c r="B55" s="4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x14ac:dyDescent="0.25">
      <c r="A56" s="58" t="s">
        <v>18</v>
      </c>
      <c r="B56" s="58"/>
      <c r="C56" s="10">
        <f>SUM(C49:C55)</f>
        <v>800</v>
      </c>
      <c r="D56" s="6">
        <f t="shared" si="10"/>
        <v>4.5428333333333333</v>
      </c>
      <c r="E56" s="11">
        <f>SUM(E49:E55)</f>
        <v>33.514000000000003</v>
      </c>
      <c r="F56" s="11">
        <f t="shared" ref="F56:P56" si="11">SUM(F49:F55)</f>
        <v>17.54</v>
      </c>
      <c r="G56" s="11">
        <f t="shared" si="11"/>
        <v>54.514000000000003</v>
      </c>
      <c r="H56" s="11">
        <f t="shared" si="11"/>
        <v>513.72900000000004</v>
      </c>
      <c r="I56" s="11">
        <f t="shared" si="11"/>
        <v>0.497</v>
      </c>
      <c r="J56" s="11">
        <f t="shared" si="11"/>
        <v>108.649</v>
      </c>
      <c r="K56" s="11">
        <f t="shared" si="11"/>
        <v>296.3</v>
      </c>
      <c r="L56" s="11">
        <f t="shared" si="11"/>
        <v>8.4130000000000003</v>
      </c>
      <c r="M56" s="11">
        <f t="shared" si="11"/>
        <v>201.42</v>
      </c>
      <c r="N56" s="11">
        <f t="shared" si="11"/>
        <v>486.01</v>
      </c>
      <c r="O56" s="11">
        <f t="shared" si="11"/>
        <v>141.27000000000001</v>
      </c>
      <c r="P56" s="11">
        <f t="shared" si="11"/>
        <v>5.694</v>
      </c>
    </row>
    <row r="57" spans="1:16" s="7" customFormat="1" x14ac:dyDescent="0.25">
      <c r="A57" s="57" t="s">
        <v>39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s="7" customFormat="1" ht="30" x14ac:dyDescent="0.25">
      <c r="A58" s="12"/>
      <c r="B58" s="4" t="s">
        <v>93</v>
      </c>
      <c r="C58" s="5">
        <v>20</v>
      </c>
      <c r="D58" s="6">
        <f>G58/12</f>
        <v>0.64524999999999999</v>
      </c>
      <c r="E58" s="6">
        <v>1.6459999999999999</v>
      </c>
      <c r="F58" s="6">
        <v>4.4420000000000002</v>
      </c>
      <c r="G58" s="6">
        <v>7.7430000000000003</v>
      </c>
      <c r="H58" s="6">
        <v>78.463999999999999</v>
      </c>
      <c r="I58" s="6">
        <v>3.5999999999999997E-2</v>
      </c>
      <c r="J58" s="6">
        <v>0.86599999999999999</v>
      </c>
      <c r="K58" s="6">
        <v>37.311999999999998</v>
      </c>
      <c r="L58" s="6">
        <v>2.1230000000000002</v>
      </c>
      <c r="M58" s="6">
        <v>24.288</v>
      </c>
      <c r="N58" s="6">
        <v>40.863999999999997</v>
      </c>
      <c r="O58" s="6">
        <v>27.504000000000001</v>
      </c>
      <c r="P58" s="6">
        <v>0.56200000000000006</v>
      </c>
    </row>
    <row r="59" spans="1:16" s="7" customFormat="1" x14ac:dyDescent="0.25">
      <c r="A59" s="5"/>
      <c r="B59" s="4" t="s">
        <v>48</v>
      </c>
      <c r="C59" s="5">
        <v>90</v>
      </c>
      <c r="D59" s="6">
        <f>G59/12</f>
        <v>0.44249999999999995</v>
      </c>
      <c r="E59" s="6">
        <v>3.69</v>
      </c>
      <c r="F59" s="6">
        <v>1.35</v>
      </c>
      <c r="G59" s="6">
        <v>5.31</v>
      </c>
      <c r="H59" s="6">
        <v>51.3</v>
      </c>
      <c r="I59" s="6"/>
      <c r="J59" s="6">
        <v>0.54</v>
      </c>
      <c r="K59" s="6">
        <v>9</v>
      </c>
      <c r="L59" s="6"/>
      <c r="M59" s="6">
        <v>111.6</v>
      </c>
      <c r="N59" s="6">
        <v>85.5</v>
      </c>
      <c r="O59" s="6">
        <v>13.5</v>
      </c>
      <c r="P59" s="6">
        <v>0.09</v>
      </c>
    </row>
    <row r="60" spans="1:16" s="7" customFormat="1" x14ac:dyDescent="0.25">
      <c r="A60" s="5"/>
      <c r="B60" s="4" t="s">
        <v>43</v>
      </c>
      <c r="C60" s="5">
        <v>150</v>
      </c>
      <c r="D60" s="6">
        <f>G60/12</f>
        <v>1.2249999999999999</v>
      </c>
      <c r="E60" s="6">
        <v>0.6</v>
      </c>
      <c r="F60" s="6">
        <v>0.6</v>
      </c>
      <c r="G60" s="6">
        <v>14.7</v>
      </c>
      <c r="H60" s="6">
        <v>70.5</v>
      </c>
      <c r="I60" s="6">
        <v>4.4999999999999998E-2</v>
      </c>
      <c r="J60" s="6">
        <v>15</v>
      </c>
      <c r="K60" s="6">
        <v>7.5</v>
      </c>
      <c r="L60" s="6">
        <v>0.3</v>
      </c>
      <c r="M60" s="6">
        <v>24</v>
      </c>
      <c r="N60" s="6">
        <v>16.5</v>
      </c>
      <c r="O60" s="6">
        <v>13.5</v>
      </c>
      <c r="P60" s="6">
        <v>3.3</v>
      </c>
    </row>
    <row r="61" spans="1:16" s="7" customFormat="1" x14ac:dyDescent="0.25">
      <c r="A61" s="58" t="s">
        <v>40</v>
      </c>
      <c r="B61" s="58"/>
      <c r="C61" s="10">
        <f>SUM(C58:C60)</f>
        <v>260</v>
      </c>
      <c r="D61" s="6">
        <f>G61/12</f>
        <v>2.3127499999999999</v>
      </c>
      <c r="E61" s="11">
        <f>SUM(E58:E60)</f>
        <v>5.9359999999999999</v>
      </c>
      <c r="F61" s="11">
        <f t="shared" ref="F61:P61" si="12">SUM(F58:F60)</f>
        <v>6.3919999999999995</v>
      </c>
      <c r="G61" s="11">
        <f t="shared" si="12"/>
        <v>27.753</v>
      </c>
      <c r="H61" s="11">
        <f t="shared" si="12"/>
        <v>200.26400000000001</v>
      </c>
      <c r="I61" s="11">
        <f t="shared" si="12"/>
        <v>8.0999999999999989E-2</v>
      </c>
      <c r="J61" s="11">
        <f t="shared" si="12"/>
        <v>16.405999999999999</v>
      </c>
      <c r="K61" s="11">
        <f t="shared" si="12"/>
        <v>53.811999999999998</v>
      </c>
      <c r="L61" s="11">
        <f t="shared" si="12"/>
        <v>2.423</v>
      </c>
      <c r="M61" s="11">
        <f t="shared" si="12"/>
        <v>159.88800000000001</v>
      </c>
      <c r="N61" s="11">
        <f t="shared" si="12"/>
        <v>142.864</v>
      </c>
      <c r="O61" s="11">
        <f t="shared" si="12"/>
        <v>54.504000000000005</v>
      </c>
      <c r="P61" s="11">
        <f t="shared" si="12"/>
        <v>3.952</v>
      </c>
    </row>
    <row r="62" spans="1:16" s="7" customFormat="1" x14ac:dyDescent="0.25">
      <c r="A62" s="59" t="s">
        <v>60</v>
      </c>
      <c r="B62" s="59"/>
      <c r="C62" s="14">
        <f>C61+C56+C47+C42</f>
        <v>1995</v>
      </c>
      <c r="D62" s="15">
        <f t="shared" ref="D62:P62" si="13">D61+D56+D47+D42</f>
        <v>12.918749999999999</v>
      </c>
      <c r="E62" s="15">
        <f t="shared" si="13"/>
        <v>72.634000000000015</v>
      </c>
      <c r="F62" s="15">
        <f t="shared" si="13"/>
        <v>48.182000000000002</v>
      </c>
      <c r="G62" s="15">
        <f t="shared" si="13"/>
        <v>155.02500000000001</v>
      </c>
      <c r="H62" s="15">
        <f t="shared" si="13"/>
        <v>1371.162</v>
      </c>
      <c r="I62" s="15">
        <f t="shared" si="13"/>
        <v>1.0299999999999998</v>
      </c>
      <c r="J62" s="15">
        <f t="shared" si="13"/>
        <v>174.77100000000002</v>
      </c>
      <c r="K62" s="15">
        <f t="shared" si="13"/>
        <v>448.32400000000001</v>
      </c>
      <c r="L62" s="15">
        <f t="shared" si="13"/>
        <v>16.535</v>
      </c>
      <c r="M62" s="15">
        <f t="shared" si="13"/>
        <v>817.37699999999995</v>
      </c>
      <c r="N62" s="15">
        <f t="shared" si="13"/>
        <v>1255.3910000000001</v>
      </c>
      <c r="O62" s="15">
        <f t="shared" si="13"/>
        <v>354.51800000000003</v>
      </c>
      <c r="P62" s="15">
        <f t="shared" si="13"/>
        <v>19.899999999999999</v>
      </c>
    </row>
    <row r="63" spans="1:16" s="7" customFormat="1" x14ac:dyDescent="0.25">
      <c r="A63" s="70" t="s">
        <v>27</v>
      </c>
      <c r="B63" s="70"/>
      <c r="C63" s="70"/>
      <c r="D63" s="70"/>
      <c r="E63" s="70"/>
      <c r="F63" s="70"/>
      <c r="G63" s="70"/>
      <c r="H63" s="70"/>
      <c r="I63" s="47"/>
      <c r="J63" s="47"/>
      <c r="K63" s="47"/>
      <c r="L63" s="47"/>
      <c r="M63" s="47"/>
      <c r="N63" s="47"/>
      <c r="O63" s="47"/>
      <c r="P63" s="47"/>
    </row>
    <row r="64" spans="1:16" s="7" customFormat="1" x14ac:dyDescent="0.25">
      <c r="A64" s="69" t="s">
        <v>31</v>
      </c>
      <c r="B64" s="69" t="s">
        <v>30</v>
      </c>
      <c r="C64" s="69" t="s">
        <v>0</v>
      </c>
      <c r="D64" s="68"/>
      <c r="E64" s="68" t="s">
        <v>1</v>
      </c>
      <c r="F64" s="68"/>
      <c r="G64" s="68"/>
      <c r="H64" s="68" t="s">
        <v>29</v>
      </c>
      <c r="I64" s="68" t="s">
        <v>7</v>
      </c>
      <c r="J64" s="68"/>
      <c r="K64" s="68"/>
      <c r="L64" s="68"/>
      <c r="M64" s="68" t="s">
        <v>8</v>
      </c>
      <c r="N64" s="68"/>
      <c r="O64" s="68"/>
      <c r="P64" s="68"/>
    </row>
    <row r="65" spans="1:16" s="7" customFormat="1" x14ac:dyDescent="0.25">
      <c r="A65" s="69"/>
      <c r="B65" s="69"/>
      <c r="C65" s="69"/>
      <c r="D65" s="68"/>
      <c r="E65" s="16" t="s">
        <v>2</v>
      </c>
      <c r="F65" s="16" t="s">
        <v>3</v>
      </c>
      <c r="G65" s="16" t="s">
        <v>4</v>
      </c>
      <c r="H65" s="68"/>
      <c r="I65" s="16" t="s">
        <v>9</v>
      </c>
      <c r="J65" s="16" t="s">
        <v>10</v>
      </c>
      <c r="K65" s="16" t="s">
        <v>11</v>
      </c>
      <c r="L65" s="16" t="s">
        <v>12</v>
      </c>
      <c r="M65" s="16" t="s">
        <v>13</v>
      </c>
      <c r="N65" s="16" t="s">
        <v>14</v>
      </c>
      <c r="O65" s="16" t="s">
        <v>15</v>
      </c>
      <c r="P65" s="16" t="s">
        <v>16</v>
      </c>
    </row>
    <row r="66" spans="1:16" s="7" customFormat="1" x14ac:dyDescent="0.25">
      <c r="A66" s="57" t="s">
        <v>19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1:16" s="7" customFormat="1" x14ac:dyDescent="0.25">
      <c r="A67" s="9">
        <v>24</v>
      </c>
      <c r="B67" s="4" t="s">
        <v>102</v>
      </c>
      <c r="C67" s="5">
        <v>80</v>
      </c>
      <c r="D67" s="6">
        <f>G67/12</f>
        <v>0.22933333333333331</v>
      </c>
      <c r="E67" s="6">
        <v>0.751</v>
      </c>
      <c r="F67" s="6">
        <v>5.1189999999999998</v>
      </c>
      <c r="G67" s="6">
        <v>2.7519999999999998</v>
      </c>
      <c r="H67" s="6">
        <v>61.085000000000001</v>
      </c>
      <c r="I67" s="6">
        <v>3.5999999999999997E-2</v>
      </c>
      <c r="J67" s="6">
        <v>12.61</v>
      </c>
      <c r="K67" s="6"/>
      <c r="L67" s="6">
        <v>2.5190000000000001</v>
      </c>
      <c r="M67" s="6">
        <v>13.01</v>
      </c>
      <c r="N67" s="6">
        <v>23.86</v>
      </c>
      <c r="O67" s="6">
        <v>12.98</v>
      </c>
      <c r="P67" s="6">
        <v>0.56299999999999994</v>
      </c>
    </row>
    <row r="68" spans="1:16" s="7" customFormat="1" ht="30" x14ac:dyDescent="0.25">
      <c r="A68" s="13">
        <v>294</v>
      </c>
      <c r="B68" s="4" t="s">
        <v>103</v>
      </c>
      <c r="C68" s="5">
        <v>80</v>
      </c>
      <c r="D68" s="6">
        <f t="shared" ref="D68:D73" si="14">G68/12</f>
        <v>0.96150000000000002</v>
      </c>
      <c r="E68" s="6">
        <v>13.077</v>
      </c>
      <c r="F68" s="6">
        <v>11.805</v>
      </c>
      <c r="G68" s="6">
        <v>11.538</v>
      </c>
      <c r="H68" s="6">
        <v>205.142</v>
      </c>
      <c r="I68" s="6">
        <v>0.104</v>
      </c>
      <c r="J68" s="6">
        <v>1.18</v>
      </c>
      <c r="K68" s="6">
        <v>42.14</v>
      </c>
      <c r="L68" s="6">
        <v>1.5549999999999999</v>
      </c>
      <c r="M68" s="6">
        <v>19.204000000000001</v>
      </c>
      <c r="N68" s="6">
        <v>129.56</v>
      </c>
      <c r="O68" s="6">
        <v>22.666</v>
      </c>
      <c r="P68" s="6">
        <v>1.843</v>
      </c>
    </row>
    <row r="69" spans="1:16" s="7" customFormat="1" x14ac:dyDescent="0.25">
      <c r="A69" s="8">
        <v>330</v>
      </c>
      <c r="B69" s="4" t="s">
        <v>104</v>
      </c>
      <c r="C69" s="5">
        <v>30</v>
      </c>
      <c r="D69" s="6">
        <f t="shared" si="14"/>
        <v>0.14249999999999999</v>
      </c>
      <c r="E69" s="6">
        <v>0.432</v>
      </c>
      <c r="F69" s="6">
        <v>0.82599999999999996</v>
      </c>
      <c r="G69" s="6">
        <v>1.71</v>
      </c>
      <c r="H69" s="6">
        <v>16.2</v>
      </c>
      <c r="I69" s="6">
        <v>1.7999999999999999E-2</v>
      </c>
      <c r="J69" s="6">
        <v>0.04</v>
      </c>
      <c r="K69" s="6">
        <v>5.2</v>
      </c>
      <c r="L69" s="6">
        <v>5.3999999999999999E-2</v>
      </c>
      <c r="M69" s="6">
        <v>7.56</v>
      </c>
      <c r="N69" s="6">
        <v>6.68</v>
      </c>
      <c r="O69" s="6">
        <v>1.1200000000000001</v>
      </c>
      <c r="P69" s="6">
        <v>3.2000000000000001E-2</v>
      </c>
    </row>
    <row r="70" spans="1:16" s="7" customFormat="1" ht="30" x14ac:dyDescent="0.25">
      <c r="A70" s="12"/>
      <c r="B70" s="4" t="s">
        <v>105</v>
      </c>
      <c r="C70" s="5">
        <v>150</v>
      </c>
      <c r="D70" s="6">
        <f t="shared" si="14"/>
        <v>1.7494166666666666</v>
      </c>
      <c r="E70" s="6">
        <v>3.24</v>
      </c>
      <c r="F70" s="6">
        <v>4.0410000000000004</v>
      </c>
      <c r="G70" s="6">
        <v>20.992999999999999</v>
      </c>
      <c r="H70" s="6">
        <v>133.20500000000001</v>
      </c>
      <c r="I70" s="6">
        <v>8.6999999999999994E-2</v>
      </c>
      <c r="J70" s="6"/>
      <c r="K70" s="6">
        <v>20</v>
      </c>
      <c r="L70" s="6">
        <v>0.05</v>
      </c>
      <c r="M70" s="6">
        <v>27.885999999999999</v>
      </c>
      <c r="N70" s="6">
        <v>111.48099999999999</v>
      </c>
      <c r="O70" s="6">
        <v>16.065000000000001</v>
      </c>
      <c r="P70" s="6">
        <v>0.59499999999999997</v>
      </c>
    </row>
    <row r="71" spans="1:16" s="7" customFormat="1" ht="30" x14ac:dyDescent="0.25">
      <c r="A71" s="13">
        <v>379</v>
      </c>
      <c r="B71" s="4" t="s">
        <v>136</v>
      </c>
      <c r="C71" s="5">
        <v>200</v>
      </c>
      <c r="D71" s="6">
        <f t="shared" si="14"/>
        <v>0.44208333333333333</v>
      </c>
      <c r="E71" s="6">
        <v>3.9</v>
      </c>
      <c r="F71" s="6">
        <v>3</v>
      </c>
      <c r="G71" s="6">
        <v>5.3049999999999997</v>
      </c>
      <c r="H71" s="6">
        <v>60</v>
      </c>
      <c r="I71" s="6">
        <v>2.3E-2</v>
      </c>
      <c r="J71" s="6">
        <v>0.78400000000000003</v>
      </c>
      <c r="K71" s="6">
        <v>10</v>
      </c>
      <c r="L71" s="6"/>
      <c r="M71" s="6">
        <v>124.76600000000001</v>
      </c>
      <c r="N71" s="6">
        <v>90</v>
      </c>
      <c r="O71" s="6">
        <v>14</v>
      </c>
      <c r="P71" s="6">
        <v>0.104</v>
      </c>
    </row>
    <row r="72" spans="1:16" s="7" customFormat="1" x14ac:dyDescent="0.25">
      <c r="A72" s="12"/>
      <c r="B72" s="4" t="s">
        <v>17</v>
      </c>
      <c r="C72" s="5">
        <v>40</v>
      </c>
      <c r="D72" s="6">
        <f t="shared" si="14"/>
        <v>1.1399999999999999</v>
      </c>
      <c r="E72" s="6">
        <v>2.64</v>
      </c>
      <c r="F72" s="6">
        <v>0.48</v>
      </c>
      <c r="G72" s="6">
        <v>13.68</v>
      </c>
      <c r="H72" s="6">
        <v>69.599999999999994</v>
      </c>
      <c r="I72" s="6">
        <v>0.08</v>
      </c>
      <c r="J72" s="6"/>
      <c r="K72" s="6">
        <v>2.4</v>
      </c>
      <c r="L72" s="6">
        <v>0.88</v>
      </c>
      <c r="M72" s="6">
        <v>14</v>
      </c>
      <c r="N72" s="6">
        <v>63.2</v>
      </c>
      <c r="O72" s="6">
        <v>18.8</v>
      </c>
      <c r="P72" s="6">
        <v>1.56</v>
      </c>
    </row>
    <row r="73" spans="1:16" s="7" customFormat="1" x14ac:dyDescent="0.25">
      <c r="A73" s="58" t="s">
        <v>56</v>
      </c>
      <c r="B73" s="58"/>
      <c r="C73" s="10">
        <f>SUM(C67:C72)</f>
        <v>580</v>
      </c>
      <c r="D73" s="6">
        <f t="shared" si="14"/>
        <v>4.6648333333333332</v>
      </c>
      <c r="E73" s="11">
        <f>SUM(E67:E72)</f>
        <v>24.04</v>
      </c>
      <c r="F73" s="11">
        <f t="shared" ref="F73:P73" si="15">SUM(F67:F72)</f>
        <v>25.271000000000001</v>
      </c>
      <c r="G73" s="11">
        <f t="shared" si="15"/>
        <v>55.977999999999994</v>
      </c>
      <c r="H73" s="11">
        <f t="shared" si="15"/>
        <v>545.23199999999997</v>
      </c>
      <c r="I73" s="11">
        <f t="shared" si="15"/>
        <v>0.34799999999999998</v>
      </c>
      <c r="J73" s="11">
        <f t="shared" si="15"/>
        <v>14.613999999999999</v>
      </c>
      <c r="K73" s="11">
        <f t="shared" si="15"/>
        <v>79.740000000000009</v>
      </c>
      <c r="L73" s="11">
        <f t="shared" si="15"/>
        <v>5.0579999999999998</v>
      </c>
      <c r="M73" s="11">
        <f t="shared" si="15"/>
        <v>206.42599999999999</v>
      </c>
      <c r="N73" s="11">
        <f t="shared" si="15"/>
        <v>424.78100000000001</v>
      </c>
      <c r="O73" s="11">
        <f t="shared" si="15"/>
        <v>85.631</v>
      </c>
      <c r="P73" s="11">
        <f t="shared" si="15"/>
        <v>4.6969999999999992</v>
      </c>
    </row>
    <row r="74" spans="1:16" s="7" customFormat="1" x14ac:dyDescent="0.25">
      <c r="A74" s="57" t="s">
        <v>57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s="7" customFormat="1" ht="30" x14ac:dyDescent="0.25">
      <c r="A75" s="12"/>
      <c r="B75" s="4" t="s">
        <v>93</v>
      </c>
      <c r="C75" s="5">
        <v>20</v>
      </c>
      <c r="D75" s="6">
        <f>G75/12</f>
        <v>0.64524999999999999</v>
      </c>
      <c r="E75" s="6">
        <v>1.6459999999999999</v>
      </c>
      <c r="F75" s="6">
        <v>4.4420000000000002</v>
      </c>
      <c r="G75" s="6">
        <v>7.7430000000000003</v>
      </c>
      <c r="H75" s="6">
        <v>78.463999999999999</v>
      </c>
      <c r="I75" s="6">
        <v>3.5999999999999997E-2</v>
      </c>
      <c r="J75" s="6">
        <v>0.86599999999999999</v>
      </c>
      <c r="K75" s="6">
        <v>37.311999999999998</v>
      </c>
      <c r="L75" s="6">
        <v>2.1230000000000002</v>
      </c>
      <c r="M75" s="6">
        <v>24.288</v>
      </c>
      <c r="N75" s="6">
        <v>40.863999999999997</v>
      </c>
      <c r="O75" s="6">
        <v>27.504000000000001</v>
      </c>
      <c r="P75" s="6">
        <v>0.56200000000000006</v>
      </c>
    </row>
    <row r="76" spans="1:16" s="7" customFormat="1" x14ac:dyDescent="0.25">
      <c r="A76" s="5">
        <v>386</v>
      </c>
      <c r="B76" s="4" t="s">
        <v>48</v>
      </c>
      <c r="C76" s="5">
        <v>90</v>
      </c>
      <c r="D76" s="6">
        <f>G76/12</f>
        <v>0.44249999999999995</v>
      </c>
      <c r="E76" s="6">
        <v>3.69</v>
      </c>
      <c r="F76" s="6">
        <v>1.35</v>
      </c>
      <c r="G76" s="6">
        <v>5.31</v>
      </c>
      <c r="H76" s="6">
        <v>51.3</v>
      </c>
      <c r="I76" s="6"/>
      <c r="J76" s="6">
        <v>0.54</v>
      </c>
      <c r="K76" s="6">
        <v>9</v>
      </c>
      <c r="L76" s="6"/>
      <c r="M76" s="6">
        <v>111.6</v>
      </c>
      <c r="N76" s="6">
        <v>85.5</v>
      </c>
      <c r="O76" s="6">
        <v>13.5</v>
      </c>
      <c r="P76" s="6">
        <v>0.09</v>
      </c>
    </row>
    <row r="77" spans="1:16" s="7" customFormat="1" x14ac:dyDescent="0.25">
      <c r="A77" s="5">
        <v>0</v>
      </c>
      <c r="B77" s="4" t="s">
        <v>46</v>
      </c>
      <c r="C77" s="5">
        <v>150</v>
      </c>
      <c r="D77" s="6">
        <f>G77/12</f>
        <v>0.9375</v>
      </c>
      <c r="E77" s="6">
        <v>1.2</v>
      </c>
      <c r="F77" s="6">
        <v>0.3</v>
      </c>
      <c r="G77" s="6">
        <v>11.25</v>
      </c>
      <c r="H77" s="6">
        <v>57</v>
      </c>
      <c r="I77" s="6">
        <v>0.09</v>
      </c>
      <c r="J77" s="6">
        <v>57</v>
      </c>
      <c r="K77" s="6"/>
      <c r="L77" s="6">
        <v>0.3</v>
      </c>
      <c r="M77" s="6">
        <v>52.5</v>
      </c>
      <c r="N77" s="6">
        <v>25.5</v>
      </c>
      <c r="O77" s="6">
        <v>16.5</v>
      </c>
      <c r="P77" s="6">
        <v>0.15</v>
      </c>
    </row>
    <row r="78" spans="1:16" s="7" customFormat="1" x14ac:dyDescent="0.25">
      <c r="A78" s="58" t="s">
        <v>58</v>
      </c>
      <c r="B78" s="58"/>
      <c r="C78" s="10">
        <f>SUM(C75:C77)</f>
        <v>260</v>
      </c>
      <c r="D78" s="6">
        <f>G78/12</f>
        <v>2.0252500000000002</v>
      </c>
      <c r="E78" s="11">
        <f>SUM(E75:E77)</f>
        <v>6.5360000000000005</v>
      </c>
      <c r="F78" s="11">
        <f t="shared" ref="F78:P78" si="16">SUM(F75:F77)</f>
        <v>6.0919999999999996</v>
      </c>
      <c r="G78" s="11">
        <f t="shared" si="16"/>
        <v>24.303000000000001</v>
      </c>
      <c r="H78" s="11">
        <f t="shared" si="16"/>
        <v>186.76400000000001</v>
      </c>
      <c r="I78" s="11">
        <f t="shared" si="16"/>
        <v>0.126</v>
      </c>
      <c r="J78" s="11">
        <f t="shared" si="16"/>
        <v>58.405999999999999</v>
      </c>
      <c r="K78" s="11">
        <f t="shared" si="16"/>
        <v>46.311999999999998</v>
      </c>
      <c r="L78" s="11">
        <f t="shared" si="16"/>
        <v>2.423</v>
      </c>
      <c r="M78" s="11">
        <f t="shared" si="16"/>
        <v>188.38800000000001</v>
      </c>
      <c r="N78" s="11">
        <f t="shared" si="16"/>
        <v>151.864</v>
      </c>
      <c r="O78" s="11">
        <f t="shared" si="16"/>
        <v>57.504000000000005</v>
      </c>
      <c r="P78" s="11">
        <f t="shared" si="16"/>
        <v>0.80200000000000005</v>
      </c>
    </row>
    <row r="79" spans="1:16" s="7" customFormat="1" x14ac:dyDescent="0.25">
      <c r="A79" s="57" t="s">
        <v>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s="7" customFormat="1" ht="30" x14ac:dyDescent="0.25">
      <c r="A80" s="8">
        <v>104</v>
      </c>
      <c r="B80" s="4" t="s">
        <v>77</v>
      </c>
      <c r="C80" s="5">
        <v>270</v>
      </c>
      <c r="D80" s="6">
        <f>G80/12</f>
        <v>1.5462499999999999</v>
      </c>
      <c r="E80" s="6">
        <v>6.8860000000000001</v>
      </c>
      <c r="F80" s="6">
        <v>7.2629999999999999</v>
      </c>
      <c r="G80" s="6">
        <v>18.555</v>
      </c>
      <c r="H80" s="6">
        <v>167.66900000000001</v>
      </c>
      <c r="I80" s="6">
        <v>0.151</v>
      </c>
      <c r="J80" s="6">
        <v>23.05</v>
      </c>
      <c r="K80" s="6">
        <v>204</v>
      </c>
      <c r="L80" s="6">
        <v>1.615</v>
      </c>
      <c r="M80" s="6">
        <v>19.952000000000002</v>
      </c>
      <c r="N80" s="6">
        <v>118.496</v>
      </c>
      <c r="O80" s="6">
        <v>35.188000000000002</v>
      </c>
      <c r="P80" s="6">
        <v>1.7909999999999999</v>
      </c>
    </row>
    <row r="81" spans="1:16" s="7" customFormat="1" ht="30" x14ac:dyDescent="0.25">
      <c r="A81" s="13">
        <v>223</v>
      </c>
      <c r="B81" s="4" t="s">
        <v>106</v>
      </c>
      <c r="C81" s="5">
        <v>185</v>
      </c>
      <c r="D81" s="6">
        <f t="shared" ref="D81:D86" si="17">G81/12</f>
        <v>1.4991666666666665</v>
      </c>
      <c r="E81" s="6">
        <v>40.137999999999998</v>
      </c>
      <c r="F81" s="6">
        <v>14.927</v>
      </c>
      <c r="G81" s="6">
        <v>17.989999999999998</v>
      </c>
      <c r="H81" s="6">
        <v>374.52499999999998</v>
      </c>
      <c r="I81" s="6">
        <v>9.7000000000000003E-2</v>
      </c>
      <c r="J81" s="6">
        <v>0.91</v>
      </c>
      <c r="K81" s="6">
        <v>102.62</v>
      </c>
      <c r="L81" s="6">
        <v>0.44800000000000001</v>
      </c>
      <c r="M81" s="6">
        <v>307.77600000000001</v>
      </c>
      <c r="N81" s="6">
        <v>415.99400000000003</v>
      </c>
      <c r="O81" s="6">
        <v>45.966999999999999</v>
      </c>
      <c r="P81" s="6">
        <v>1.234</v>
      </c>
    </row>
    <row r="82" spans="1:16" s="7" customFormat="1" x14ac:dyDescent="0.25">
      <c r="A82" s="13">
        <v>326</v>
      </c>
      <c r="B82" s="4" t="s">
        <v>53</v>
      </c>
      <c r="C82" s="5">
        <v>35</v>
      </c>
      <c r="D82" s="6">
        <f t="shared" si="17"/>
        <v>0.17008333333333334</v>
      </c>
      <c r="E82" s="6">
        <v>0.20799999999999999</v>
      </c>
      <c r="F82" s="6">
        <v>1.2E-2</v>
      </c>
      <c r="G82" s="6">
        <v>2.0409999999999999</v>
      </c>
      <c r="H82" s="6">
        <v>9.2799999999999994</v>
      </c>
      <c r="I82" s="6">
        <v>4.0000000000000001E-3</v>
      </c>
      <c r="J82" s="6">
        <v>0.16</v>
      </c>
      <c r="K82" s="6">
        <v>23.32</v>
      </c>
      <c r="L82" s="6">
        <v>0.22</v>
      </c>
      <c r="M82" s="6">
        <v>6.4</v>
      </c>
      <c r="N82" s="6">
        <v>5.84</v>
      </c>
      <c r="O82" s="6">
        <v>4.2</v>
      </c>
      <c r="P82" s="6">
        <v>0.128</v>
      </c>
    </row>
    <row r="83" spans="1:16" s="7" customFormat="1" ht="30" x14ac:dyDescent="0.25">
      <c r="A83" s="17" t="s">
        <v>84</v>
      </c>
      <c r="B83" s="4" t="s">
        <v>107</v>
      </c>
      <c r="C83" s="5">
        <v>200</v>
      </c>
      <c r="D83" s="6">
        <f t="shared" si="17"/>
        <v>0.19208333333333336</v>
      </c>
      <c r="E83" s="6">
        <v>0.2</v>
      </c>
      <c r="F83" s="6">
        <v>0.04</v>
      </c>
      <c r="G83" s="6">
        <v>2.3050000000000002</v>
      </c>
      <c r="H83" s="6">
        <v>7.6</v>
      </c>
      <c r="I83" s="6">
        <v>6.0000000000000001E-3</v>
      </c>
      <c r="J83" s="6">
        <v>40</v>
      </c>
      <c r="K83" s="6"/>
      <c r="L83" s="6">
        <v>0.14399999999999999</v>
      </c>
      <c r="M83" s="6">
        <v>7.2</v>
      </c>
      <c r="N83" s="6">
        <v>6.6</v>
      </c>
      <c r="O83" s="6">
        <v>6.2</v>
      </c>
      <c r="P83" s="6">
        <v>0.26</v>
      </c>
    </row>
    <row r="84" spans="1:16" s="7" customFormat="1" x14ac:dyDescent="0.25">
      <c r="A84" s="12"/>
      <c r="B84" s="4" t="s">
        <v>17</v>
      </c>
      <c r="C84" s="5">
        <v>50</v>
      </c>
      <c r="D84" s="6">
        <f t="shared" si="17"/>
        <v>1.425</v>
      </c>
      <c r="E84" s="6">
        <v>3.3</v>
      </c>
      <c r="F84" s="6">
        <v>0.6</v>
      </c>
      <c r="G84" s="6">
        <v>17.100000000000001</v>
      </c>
      <c r="H84" s="6">
        <v>87</v>
      </c>
      <c r="I84" s="6">
        <v>0.1</v>
      </c>
      <c r="J84" s="6"/>
      <c r="K84" s="6">
        <v>3</v>
      </c>
      <c r="L84" s="6">
        <v>1.1000000000000001</v>
      </c>
      <c r="M84" s="6">
        <v>17.5</v>
      </c>
      <c r="N84" s="6">
        <v>79</v>
      </c>
      <c r="O84" s="6">
        <v>23.5</v>
      </c>
      <c r="P84" s="6">
        <v>1.95</v>
      </c>
    </row>
    <row r="85" spans="1:16" s="7" customFormat="1" hidden="1" x14ac:dyDescent="0.25">
      <c r="A85" s="12"/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s="7" customFormat="1" x14ac:dyDescent="0.25">
      <c r="A86" s="58" t="s">
        <v>18</v>
      </c>
      <c r="B86" s="58"/>
      <c r="C86" s="10">
        <f>SUM(C80:C85)</f>
        <v>740</v>
      </c>
      <c r="D86" s="6">
        <f t="shared" si="17"/>
        <v>4.832583333333333</v>
      </c>
      <c r="E86" s="11">
        <f>SUM(E80:E85)</f>
        <v>50.731999999999999</v>
      </c>
      <c r="F86" s="11">
        <f t="shared" ref="F86:P86" si="18">SUM(F80:F85)</f>
        <v>22.841999999999999</v>
      </c>
      <c r="G86" s="11">
        <f t="shared" si="18"/>
        <v>57.991</v>
      </c>
      <c r="H86" s="11">
        <f t="shared" si="18"/>
        <v>646.07399999999996</v>
      </c>
      <c r="I86" s="11">
        <f t="shared" si="18"/>
        <v>0.35799999999999998</v>
      </c>
      <c r="J86" s="11">
        <f t="shared" si="18"/>
        <v>64.12</v>
      </c>
      <c r="K86" s="11">
        <f t="shared" si="18"/>
        <v>332.94</v>
      </c>
      <c r="L86" s="11">
        <f t="shared" si="18"/>
        <v>3.5270000000000006</v>
      </c>
      <c r="M86" s="11">
        <f t="shared" si="18"/>
        <v>358.82799999999997</v>
      </c>
      <c r="N86" s="11">
        <f t="shared" si="18"/>
        <v>625.93000000000006</v>
      </c>
      <c r="O86" s="11">
        <f t="shared" si="18"/>
        <v>115.05500000000001</v>
      </c>
      <c r="P86" s="11">
        <f t="shared" si="18"/>
        <v>5.3630000000000004</v>
      </c>
    </row>
    <row r="87" spans="1:16" s="7" customFormat="1" x14ac:dyDescent="0.25">
      <c r="A87" s="57" t="s">
        <v>39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s="7" customFormat="1" ht="30" x14ac:dyDescent="0.25">
      <c r="A88" s="12"/>
      <c r="B88" s="4" t="s">
        <v>93</v>
      </c>
      <c r="C88" s="5">
        <v>20</v>
      </c>
      <c r="D88" s="6">
        <f>G88/12</f>
        <v>0.64524999999999999</v>
      </c>
      <c r="E88" s="6">
        <v>1.6459999999999999</v>
      </c>
      <c r="F88" s="6">
        <v>4.4420000000000002</v>
      </c>
      <c r="G88" s="6">
        <v>7.7430000000000003</v>
      </c>
      <c r="H88" s="6">
        <v>78.463999999999999</v>
      </c>
      <c r="I88" s="6">
        <v>3.5999999999999997E-2</v>
      </c>
      <c r="J88" s="6">
        <v>0.86599999999999999</v>
      </c>
      <c r="K88" s="6">
        <v>37.311999999999998</v>
      </c>
      <c r="L88" s="6">
        <v>2.1230000000000002</v>
      </c>
      <c r="M88" s="6">
        <v>24.288</v>
      </c>
      <c r="N88" s="6">
        <v>40.863999999999997</v>
      </c>
      <c r="O88" s="6">
        <v>27.504000000000001</v>
      </c>
      <c r="P88" s="6">
        <v>0.56200000000000006</v>
      </c>
    </row>
    <row r="89" spans="1:16" s="7" customFormat="1" x14ac:dyDescent="0.25">
      <c r="A89" s="5">
        <v>386</v>
      </c>
      <c r="B89" s="4" t="s">
        <v>48</v>
      </c>
      <c r="C89" s="5">
        <v>90</v>
      </c>
      <c r="D89" s="6">
        <f>G89/12</f>
        <v>0.44249999999999995</v>
      </c>
      <c r="E89" s="6">
        <v>3.69</v>
      </c>
      <c r="F89" s="6">
        <v>1.35</v>
      </c>
      <c r="G89" s="6">
        <v>5.31</v>
      </c>
      <c r="H89" s="6">
        <v>51.3</v>
      </c>
      <c r="I89" s="6"/>
      <c r="J89" s="6">
        <v>0.54</v>
      </c>
      <c r="K89" s="6">
        <v>9</v>
      </c>
      <c r="L89" s="6"/>
      <c r="M89" s="6">
        <v>111.6</v>
      </c>
      <c r="N89" s="6">
        <v>85.5</v>
      </c>
      <c r="O89" s="6">
        <v>13.5</v>
      </c>
      <c r="P89" s="6">
        <v>0.09</v>
      </c>
    </row>
    <row r="90" spans="1:16" s="7" customFormat="1" x14ac:dyDescent="0.25">
      <c r="A90" s="5">
        <v>0</v>
      </c>
      <c r="B90" s="4" t="s">
        <v>41</v>
      </c>
      <c r="C90" s="5">
        <v>150</v>
      </c>
      <c r="D90" s="6">
        <f>G90/12</f>
        <v>0.9375</v>
      </c>
      <c r="E90" s="6">
        <v>1.2</v>
      </c>
      <c r="F90" s="6">
        <v>0.3</v>
      </c>
      <c r="G90" s="6">
        <v>11.25</v>
      </c>
      <c r="H90" s="6">
        <v>57</v>
      </c>
      <c r="I90" s="6">
        <v>0.09</v>
      </c>
      <c r="J90" s="6">
        <v>57</v>
      </c>
      <c r="K90" s="6"/>
      <c r="L90" s="6">
        <v>0.3</v>
      </c>
      <c r="M90" s="6">
        <v>52.5</v>
      </c>
      <c r="N90" s="6">
        <v>25.5</v>
      </c>
      <c r="O90" s="6">
        <v>16.5</v>
      </c>
      <c r="P90" s="6">
        <v>0.15</v>
      </c>
    </row>
    <row r="91" spans="1:16" s="7" customFormat="1" x14ac:dyDescent="0.25">
      <c r="A91" s="58" t="s">
        <v>40</v>
      </c>
      <c r="B91" s="58"/>
      <c r="C91" s="10">
        <f>SUM(C88:C90)</f>
        <v>260</v>
      </c>
      <c r="D91" s="6">
        <f>G91/12</f>
        <v>2.0252500000000002</v>
      </c>
      <c r="E91" s="11">
        <f>SUM(E88:E90)</f>
        <v>6.5360000000000005</v>
      </c>
      <c r="F91" s="11">
        <f t="shared" ref="F91:P91" si="19">SUM(F88:F90)</f>
        <v>6.0919999999999996</v>
      </c>
      <c r="G91" s="11">
        <f t="shared" si="19"/>
        <v>24.303000000000001</v>
      </c>
      <c r="H91" s="11">
        <f t="shared" si="19"/>
        <v>186.76400000000001</v>
      </c>
      <c r="I91" s="11">
        <f t="shared" si="19"/>
        <v>0.126</v>
      </c>
      <c r="J91" s="11">
        <f t="shared" si="19"/>
        <v>58.405999999999999</v>
      </c>
      <c r="K91" s="11">
        <f t="shared" si="19"/>
        <v>46.311999999999998</v>
      </c>
      <c r="L91" s="11">
        <f t="shared" si="19"/>
        <v>2.423</v>
      </c>
      <c r="M91" s="11">
        <f t="shared" si="19"/>
        <v>188.38800000000001</v>
      </c>
      <c r="N91" s="11">
        <f t="shared" si="19"/>
        <v>151.864</v>
      </c>
      <c r="O91" s="11">
        <f t="shared" si="19"/>
        <v>57.504000000000005</v>
      </c>
      <c r="P91" s="11">
        <f t="shared" si="19"/>
        <v>0.80200000000000005</v>
      </c>
    </row>
    <row r="92" spans="1:16" s="7" customFormat="1" x14ac:dyDescent="0.25">
      <c r="A92" s="59" t="s">
        <v>61</v>
      </c>
      <c r="B92" s="59"/>
      <c r="C92" s="14">
        <f>C91+C86+C78+C73</f>
        <v>1840</v>
      </c>
      <c r="D92" s="15">
        <f t="shared" ref="D92:P92" si="20">D91+D86+D78+D73</f>
        <v>13.547916666666666</v>
      </c>
      <c r="E92" s="15">
        <f t="shared" si="20"/>
        <v>87.843999999999994</v>
      </c>
      <c r="F92" s="15">
        <f t="shared" si="20"/>
        <v>60.296999999999997</v>
      </c>
      <c r="G92" s="15">
        <f t="shared" si="20"/>
        <v>162.57499999999999</v>
      </c>
      <c r="H92" s="15">
        <f t="shared" si="20"/>
        <v>1564.8339999999998</v>
      </c>
      <c r="I92" s="15">
        <f t="shared" si="20"/>
        <v>0.95799999999999996</v>
      </c>
      <c r="J92" s="15">
        <f t="shared" si="20"/>
        <v>195.54600000000002</v>
      </c>
      <c r="K92" s="15">
        <f t="shared" si="20"/>
        <v>505.30400000000003</v>
      </c>
      <c r="L92" s="15">
        <f t="shared" si="20"/>
        <v>13.431000000000001</v>
      </c>
      <c r="M92" s="15">
        <f t="shared" si="20"/>
        <v>942.03</v>
      </c>
      <c r="N92" s="15">
        <f t="shared" si="20"/>
        <v>1354.4390000000001</v>
      </c>
      <c r="O92" s="15">
        <f t="shared" si="20"/>
        <v>315.69400000000007</v>
      </c>
      <c r="P92" s="15">
        <f t="shared" si="20"/>
        <v>11.664</v>
      </c>
    </row>
    <row r="93" spans="1:16" s="7" customFormat="1" x14ac:dyDescent="0.25">
      <c r="A93" s="70" t="s">
        <v>26</v>
      </c>
      <c r="B93" s="70"/>
      <c r="C93" s="70"/>
      <c r="D93" s="70"/>
      <c r="E93" s="70"/>
      <c r="F93" s="70"/>
      <c r="G93" s="70"/>
      <c r="H93" s="70"/>
      <c r="I93" s="47"/>
      <c r="J93" s="47"/>
      <c r="K93" s="47"/>
      <c r="L93" s="47"/>
      <c r="M93" s="47"/>
      <c r="N93" s="47"/>
      <c r="O93" s="47"/>
      <c r="P93" s="47"/>
    </row>
    <row r="94" spans="1:16" s="7" customFormat="1" x14ac:dyDescent="0.25">
      <c r="A94" s="69" t="s">
        <v>31</v>
      </c>
      <c r="B94" s="69" t="s">
        <v>30</v>
      </c>
      <c r="C94" s="69" t="s">
        <v>0</v>
      </c>
      <c r="D94" s="68"/>
      <c r="E94" s="68" t="s">
        <v>1</v>
      </c>
      <c r="F94" s="68"/>
      <c r="G94" s="68"/>
      <c r="H94" s="68" t="s">
        <v>29</v>
      </c>
      <c r="I94" s="68" t="s">
        <v>7</v>
      </c>
      <c r="J94" s="68"/>
      <c r="K94" s="68"/>
      <c r="L94" s="68"/>
      <c r="M94" s="68" t="s">
        <v>8</v>
      </c>
      <c r="N94" s="68"/>
      <c r="O94" s="68"/>
      <c r="P94" s="68"/>
    </row>
    <row r="95" spans="1:16" s="7" customFormat="1" x14ac:dyDescent="0.25">
      <c r="A95" s="69"/>
      <c r="B95" s="69"/>
      <c r="C95" s="69"/>
      <c r="D95" s="68"/>
      <c r="E95" s="16" t="s">
        <v>2</v>
      </c>
      <c r="F95" s="16" t="s">
        <v>3</v>
      </c>
      <c r="G95" s="16" t="s">
        <v>4</v>
      </c>
      <c r="H95" s="68"/>
      <c r="I95" s="16" t="s">
        <v>9</v>
      </c>
      <c r="J95" s="16" t="s">
        <v>10</v>
      </c>
      <c r="K95" s="16" t="s">
        <v>11</v>
      </c>
      <c r="L95" s="16" t="s">
        <v>12</v>
      </c>
      <c r="M95" s="16" t="s">
        <v>13</v>
      </c>
      <c r="N95" s="16" t="s">
        <v>14</v>
      </c>
      <c r="O95" s="16" t="s">
        <v>15</v>
      </c>
      <c r="P95" s="16" t="s">
        <v>16</v>
      </c>
    </row>
    <row r="96" spans="1:16" s="7" customFormat="1" x14ac:dyDescent="0.25">
      <c r="A96" s="57" t="s">
        <v>19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16" s="7" customFormat="1" ht="30" x14ac:dyDescent="0.25">
      <c r="A97" s="13">
        <v>46</v>
      </c>
      <c r="B97" s="4" t="s">
        <v>54</v>
      </c>
      <c r="C97" s="5">
        <v>80</v>
      </c>
      <c r="D97" s="6">
        <f t="shared" ref="D97:D102" si="21">G97/12</f>
        <v>0.42558333333333337</v>
      </c>
      <c r="E97" s="6">
        <v>1.0049999999999999</v>
      </c>
      <c r="F97" s="6">
        <v>2.63</v>
      </c>
      <c r="G97" s="6">
        <v>5.1070000000000002</v>
      </c>
      <c r="H97" s="6">
        <v>49.28</v>
      </c>
      <c r="I97" s="6">
        <v>2.5999999999999999E-2</v>
      </c>
      <c r="J97" s="6">
        <v>19.3</v>
      </c>
      <c r="K97" s="6">
        <v>241</v>
      </c>
      <c r="L97" s="6">
        <v>1.895</v>
      </c>
      <c r="M97" s="6">
        <v>26.76</v>
      </c>
      <c r="N97" s="6">
        <v>23.36</v>
      </c>
      <c r="O97" s="6">
        <v>12.98</v>
      </c>
      <c r="P97" s="6">
        <v>0.78700000000000003</v>
      </c>
    </row>
    <row r="98" spans="1:16" s="7" customFormat="1" ht="30" x14ac:dyDescent="0.25">
      <c r="A98" s="18">
        <v>233</v>
      </c>
      <c r="B98" s="4" t="s">
        <v>108</v>
      </c>
      <c r="C98" s="5">
        <v>110</v>
      </c>
      <c r="D98" s="6">
        <f t="shared" si="21"/>
        <v>0.59</v>
      </c>
      <c r="E98" s="6">
        <v>16.058</v>
      </c>
      <c r="F98" s="6">
        <v>10.37</v>
      </c>
      <c r="G98" s="6">
        <v>7.08</v>
      </c>
      <c r="H98" s="6">
        <v>186.84</v>
      </c>
      <c r="I98" s="6">
        <v>0.104</v>
      </c>
      <c r="J98" s="6">
        <v>2.0139999999999998</v>
      </c>
      <c r="K98" s="6">
        <v>65.117999999999995</v>
      </c>
      <c r="L98" s="6">
        <v>0.40300000000000002</v>
      </c>
      <c r="M98" s="6">
        <v>125.53</v>
      </c>
      <c r="N98" s="6">
        <v>261.57400000000001</v>
      </c>
      <c r="O98" s="6">
        <v>52.99</v>
      </c>
      <c r="P98" s="6">
        <v>0.91300000000000003</v>
      </c>
    </row>
    <row r="99" spans="1:16" s="7" customFormat="1" x14ac:dyDescent="0.25">
      <c r="A99" s="9">
        <v>125</v>
      </c>
      <c r="B99" s="4" t="s">
        <v>75</v>
      </c>
      <c r="C99" s="5">
        <v>150</v>
      </c>
      <c r="D99" s="6">
        <f t="shared" si="21"/>
        <v>2.0010833333333333</v>
      </c>
      <c r="E99" s="6">
        <v>2.972</v>
      </c>
      <c r="F99" s="6">
        <v>3.488</v>
      </c>
      <c r="G99" s="6">
        <v>24.013000000000002</v>
      </c>
      <c r="H99" s="6">
        <v>139.626</v>
      </c>
      <c r="I99" s="6">
        <v>0.17699999999999999</v>
      </c>
      <c r="J99" s="6">
        <v>29.4</v>
      </c>
      <c r="K99" s="6">
        <v>16</v>
      </c>
      <c r="L99" s="6">
        <v>0.187</v>
      </c>
      <c r="M99" s="6">
        <v>23.02</v>
      </c>
      <c r="N99" s="6">
        <v>87.96</v>
      </c>
      <c r="O99" s="6">
        <v>34.25</v>
      </c>
      <c r="P99" s="6">
        <v>1.389</v>
      </c>
    </row>
    <row r="100" spans="1:16" s="7" customFormat="1" ht="30" x14ac:dyDescent="0.25">
      <c r="A100" s="9">
        <v>377</v>
      </c>
      <c r="B100" s="4" t="s">
        <v>78</v>
      </c>
      <c r="C100" s="5">
        <v>207</v>
      </c>
      <c r="D100" s="6">
        <f t="shared" si="21"/>
        <v>1.8166666666666668E-2</v>
      </c>
      <c r="E100" s="6">
        <v>6.3E-2</v>
      </c>
      <c r="F100" s="6">
        <v>7.0000000000000001E-3</v>
      </c>
      <c r="G100" s="6">
        <v>0.218</v>
      </c>
      <c r="H100" s="6">
        <v>2.3919999999999999</v>
      </c>
      <c r="I100" s="6">
        <v>4.0000000000000001E-3</v>
      </c>
      <c r="J100" s="6">
        <v>2.9</v>
      </c>
      <c r="K100" s="6"/>
      <c r="L100" s="6">
        <v>1.4E-2</v>
      </c>
      <c r="M100" s="6">
        <v>7.75</v>
      </c>
      <c r="N100" s="6">
        <v>9.7799999999999994</v>
      </c>
      <c r="O100" s="6">
        <v>5.24</v>
      </c>
      <c r="P100" s="6">
        <v>0.86199999999999999</v>
      </c>
    </row>
    <row r="101" spans="1:16" s="7" customFormat="1" x14ac:dyDescent="0.25">
      <c r="A101" s="12"/>
      <c r="B101" s="4" t="s">
        <v>17</v>
      </c>
      <c r="C101" s="5">
        <v>50</v>
      </c>
      <c r="D101" s="6">
        <f t="shared" si="21"/>
        <v>1.425</v>
      </c>
      <c r="E101" s="6">
        <v>3.3</v>
      </c>
      <c r="F101" s="6">
        <v>0.6</v>
      </c>
      <c r="G101" s="6">
        <v>17.100000000000001</v>
      </c>
      <c r="H101" s="6">
        <v>87</v>
      </c>
      <c r="I101" s="6">
        <v>0.1</v>
      </c>
      <c r="J101" s="6"/>
      <c r="K101" s="6">
        <v>3</v>
      </c>
      <c r="L101" s="6">
        <v>1.1000000000000001</v>
      </c>
      <c r="M101" s="6">
        <v>17.5</v>
      </c>
      <c r="N101" s="6">
        <v>79</v>
      </c>
      <c r="O101" s="6">
        <v>23.5</v>
      </c>
      <c r="P101" s="6">
        <v>1.95</v>
      </c>
    </row>
    <row r="102" spans="1:16" s="7" customFormat="1" x14ac:dyDescent="0.25">
      <c r="A102" s="58" t="s">
        <v>56</v>
      </c>
      <c r="B102" s="58"/>
      <c r="C102" s="10">
        <f>SUM(C97:C101)</f>
        <v>597</v>
      </c>
      <c r="D102" s="6">
        <f t="shared" si="21"/>
        <v>4.459833333333334</v>
      </c>
      <c r="E102" s="11">
        <f>SUM(E97:E101)</f>
        <v>23.398</v>
      </c>
      <c r="F102" s="11">
        <f t="shared" ref="F102:P102" si="22">SUM(F97:F101)</f>
        <v>17.095000000000002</v>
      </c>
      <c r="G102" s="11">
        <f t="shared" si="22"/>
        <v>53.518000000000008</v>
      </c>
      <c r="H102" s="11">
        <f t="shared" si="22"/>
        <v>465.13799999999998</v>
      </c>
      <c r="I102" s="11">
        <f t="shared" si="22"/>
        <v>0.41100000000000003</v>
      </c>
      <c r="J102" s="11">
        <f t="shared" si="22"/>
        <v>53.613999999999997</v>
      </c>
      <c r="K102" s="11">
        <f t="shared" si="22"/>
        <v>325.11799999999999</v>
      </c>
      <c r="L102" s="11">
        <f t="shared" si="22"/>
        <v>3.5989999999999998</v>
      </c>
      <c r="M102" s="11">
        <f t="shared" si="22"/>
        <v>200.56</v>
      </c>
      <c r="N102" s="11">
        <f t="shared" si="22"/>
        <v>461.67399999999998</v>
      </c>
      <c r="O102" s="11">
        <f t="shared" si="22"/>
        <v>128.95999999999998</v>
      </c>
      <c r="P102" s="11">
        <f t="shared" si="22"/>
        <v>5.9010000000000007</v>
      </c>
    </row>
    <row r="103" spans="1:16" s="7" customFormat="1" x14ac:dyDescent="0.25">
      <c r="A103" s="57" t="s">
        <v>57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s="7" customFormat="1" ht="30" x14ac:dyDescent="0.25">
      <c r="A104" s="12"/>
      <c r="B104" s="4" t="s">
        <v>93</v>
      </c>
      <c r="C104" s="5">
        <v>20</v>
      </c>
      <c r="D104" s="6">
        <f>G104/12</f>
        <v>0.64524999999999999</v>
      </c>
      <c r="E104" s="6">
        <v>1.6459999999999999</v>
      </c>
      <c r="F104" s="6">
        <v>4.4420000000000002</v>
      </c>
      <c r="G104" s="6">
        <v>7.7430000000000003</v>
      </c>
      <c r="H104" s="6">
        <v>78.463999999999999</v>
      </c>
      <c r="I104" s="6">
        <v>3.5999999999999997E-2</v>
      </c>
      <c r="J104" s="6">
        <v>0.86599999999999999</v>
      </c>
      <c r="K104" s="6">
        <v>37.311999999999998</v>
      </c>
      <c r="L104" s="6">
        <v>2.1230000000000002</v>
      </c>
      <c r="M104" s="6">
        <v>24.288</v>
      </c>
      <c r="N104" s="6">
        <v>40.863999999999997</v>
      </c>
      <c r="O104" s="6">
        <v>27.504000000000001</v>
      </c>
      <c r="P104" s="6">
        <v>0.56200000000000006</v>
      </c>
    </row>
    <row r="105" spans="1:16" s="7" customFormat="1" x14ac:dyDescent="0.25">
      <c r="A105" s="5">
        <v>386</v>
      </c>
      <c r="B105" s="4" t="s">
        <v>48</v>
      </c>
      <c r="C105" s="5">
        <v>90</v>
      </c>
      <c r="D105" s="6">
        <f>G105/12</f>
        <v>0.44249999999999995</v>
      </c>
      <c r="E105" s="6">
        <v>3.69</v>
      </c>
      <c r="F105" s="6">
        <v>1.35</v>
      </c>
      <c r="G105" s="6">
        <v>5.31</v>
      </c>
      <c r="H105" s="6">
        <v>51.3</v>
      </c>
      <c r="I105" s="6"/>
      <c r="J105" s="6">
        <v>0.54</v>
      </c>
      <c r="K105" s="6">
        <v>9</v>
      </c>
      <c r="L105" s="6"/>
      <c r="M105" s="6">
        <v>111.6</v>
      </c>
      <c r="N105" s="6">
        <v>85.5</v>
      </c>
      <c r="O105" s="6">
        <v>13.5</v>
      </c>
      <c r="P105" s="6">
        <v>0.09</v>
      </c>
    </row>
    <row r="106" spans="1:16" s="7" customFormat="1" x14ac:dyDescent="0.25">
      <c r="A106" s="5">
        <v>0</v>
      </c>
      <c r="B106" s="4" t="s">
        <v>42</v>
      </c>
      <c r="C106" s="5">
        <v>150</v>
      </c>
      <c r="D106" s="6">
        <f>G106/12</f>
        <v>1.2249999999999999</v>
      </c>
      <c r="E106" s="6">
        <v>0.6</v>
      </c>
      <c r="F106" s="6">
        <v>0.6</v>
      </c>
      <c r="G106" s="6">
        <v>14.7</v>
      </c>
      <c r="H106" s="6">
        <v>70.5</v>
      </c>
      <c r="I106" s="6">
        <v>4.4999999999999998E-2</v>
      </c>
      <c r="J106" s="6">
        <v>15</v>
      </c>
      <c r="K106" s="6">
        <v>7.5</v>
      </c>
      <c r="L106" s="6">
        <v>0.3</v>
      </c>
      <c r="M106" s="6">
        <v>24</v>
      </c>
      <c r="N106" s="6">
        <v>16.5</v>
      </c>
      <c r="O106" s="6">
        <v>13.5</v>
      </c>
      <c r="P106" s="6">
        <v>3.3</v>
      </c>
    </row>
    <row r="107" spans="1:16" s="7" customFormat="1" x14ac:dyDescent="0.25">
      <c r="A107" s="58" t="s">
        <v>58</v>
      </c>
      <c r="B107" s="58"/>
      <c r="C107" s="10">
        <f>SUM(C104:C106)</f>
        <v>260</v>
      </c>
      <c r="D107" s="6">
        <f>G107/12</f>
        <v>2.3127499999999999</v>
      </c>
      <c r="E107" s="11">
        <f>SUM(E104:E106)</f>
        <v>5.9359999999999999</v>
      </c>
      <c r="F107" s="11">
        <f t="shared" ref="F107:P107" si="23">SUM(F104:F106)</f>
        <v>6.3919999999999995</v>
      </c>
      <c r="G107" s="11">
        <f t="shared" si="23"/>
        <v>27.753</v>
      </c>
      <c r="H107" s="11">
        <f t="shared" si="23"/>
        <v>200.26400000000001</v>
      </c>
      <c r="I107" s="11">
        <f t="shared" si="23"/>
        <v>8.0999999999999989E-2</v>
      </c>
      <c r="J107" s="11">
        <f t="shared" si="23"/>
        <v>16.405999999999999</v>
      </c>
      <c r="K107" s="11">
        <f t="shared" si="23"/>
        <v>53.811999999999998</v>
      </c>
      <c r="L107" s="11">
        <f t="shared" si="23"/>
        <v>2.423</v>
      </c>
      <c r="M107" s="11">
        <f t="shared" si="23"/>
        <v>159.88800000000001</v>
      </c>
      <c r="N107" s="11">
        <f t="shared" si="23"/>
        <v>142.864</v>
      </c>
      <c r="O107" s="11">
        <f t="shared" si="23"/>
        <v>54.504000000000005</v>
      </c>
      <c r="P107" s="11">
        <f t="shared" si="23"/>
        <v>3.952</v>
      </c>
    </row>
    <row r="108" spans="1:16" s="7" customFormat="1" x14ac:dyDescent="0.25">
      <c r="A108" s="57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s="7" customFormat="1" ht="30" x14ac:dyDescent="0.25">
      <c r="A109" s="9">
        <v>96</v>
      </c>
      <c r="B109" s="4" t="s">
        <v>109</v>
      </c>
      <c r="C109" s="5">
        <v>250</v>
      </c>
      <c r="D109" s="6">
        <f>G109/12</f>
        <v>1.4075833333333332</v>
      </c>
      <c r="E109" s="6">
        <v>2.2690000000000001</v>
      </c>
      <c r="F109" s="6">
        <v>4.3840000000000003</v>
      </c>
      <c r="G109" s="6">
        <v>16.890999999999998</v>
      </c>
      <c r="H109" s="6">
        <v>116.70399999999999</v>
      </c>
      <c r="I109" s="6">
        <v>0.107</v>
      </c>
      <c r="J109" s="6">
        <v>16.649999999999999</v>
      </c>
      <c r="K109" s="6">
        <v>200.65</v>
      </c>
      <c r="L109" s="6">
        <v>1.9530000000000001</v>
      </c>
      <c r="M109" s="6">
        <v>20.32</v>
      </c>
      <c r="N109" s="6">
        <v>72</v>
      </c>
      <c r="O109" s="6">
        <v>25.79</v>
      </c>
      <c r="P109" s="6">
        <v>0.98199999999999998</v>
      </c>
    </row>
    <row r="110" spans="1:16" s="7" customFormat="1" x14ac:dyDescent="0.25">
      <c r="A110" s="19" t="s">
        <v>85</v>
      </c>
      <c r="B110" s="4" t="s">
        <v>110</v>
      </c>
      <c r="C110" s="5">
        <v>90</v>
      </c>
      <c r="D110" s="6">
        <f t="shared" ref="D110:D115" si="24">G110/12</f>
        <v>0</v>
      </c>
      <c r="E110" s="6">
        <v>24.78</v>
      </c>
      <c r="F110" s="6">
        <v>9.3919999999999995</v>
      </c>
      <c r="G110" s="6"/>
      <c r="H110" s="6">
        <v>184.82400000000001</v>
      </c>
      <c r="I110" s="6">
        <v>0.106</v>
      </c>
      <c r="J110" s="6">
        <v>2.36</v>
      </c>
      <c r="K110" s="6">
        <v>47.2</v>
      </c>
      <c r="L110" s="6">
        <v>1.8919999999999999</v>
      </c>
      <c r="M110" s="6">
        <v>20.2</v>
      </c>
      <c r="N110" s="6">
        <v>189.62</v>
      </c>
      <c r="O110" s="6">
        <v>22.64</v>
      </c>
      <c r="P110" s="6">
        <v>1.5629999999999999</v>
      </c>
    </row>
    <row r="111" spans="1:16" s="7" customFormat="1" ht="30" x14ac:dyDescent="0.25">
      <c r="A111" s="9">
        <v>143</v>
      </c>
      <c r="B111" s="4" t="s">
        <v>111</v>
      </c>
      <c r="C111" s="5">
        <v>150</v>
      </c>
      <c r="D111" s="6">
        <f t="shared" si="24"/>
        <v>1.2970833333333334</v>
      </c>
      <c r="E111" s="6">
        <v>2.7160000000000002</v>
      </c>
      <c r="F111" s="6">
        <v>3.26</v>
      </c>
      <c r="G111" s="6">
        <v>15.565</v>
      </c>
      <c r="H111" s="6">
        <v>103.592</v>
      </c>
      <c r="I111" s="6">
        <v>0.105</v>
      </c>
      <c r="J111" s="6">
        <v>28.14</v>
      </c>
      <c r="K111" s="6">
        <v>485.2</v>
      </c>
      <c r="L111" s="6">
        <v>1.115</v>
      </c>
      <c r="M111" s="6">
        <v>40.792000000000002</v>
      </c>
      <c r="N111" s="6">
        <v>70.430000000000007</v>
      </c>
      <c r="O111" s="6">
        <v>30.603000000000002</v>
      </c>
      <c r="P111" s="6">
        <v>1.024</v>
      </c>
    </row>
    <row r="112" spans="1:16" s="7" customFormat="1" ht="30" x14ac:dyDescent="0.25">
      <c r="A112" s="9">
        <v>349</v>
      </c>
      <c r="B112" s="4" t="s">
        <v>124</v>
      </c>
      <c r="C112" s="5">
        <v>200</v>
      </c>
      <c r="D112" s="6">
        <f t="shared" si="24"/>
        <v>0.84541666666666659</v>
      </c>
      <c r="E112" s="6">
        <v>0.78</v>
      </c>
      <c r="F112" s="6">
        <v>0.06</v>
      </c>
      <c r="G112" s="6">
        <v>10.145</v>
      </c>
      <c r="H112" s="6">
        <v>45.4</v>
      </c>
      <c r="I112" s="6">
        <v>0.02</v>
      </c>
      <c r="J112" s="6">
        <v>0.8</v>
      </c>
      <c r="K112" s="6"/>
      <c r="L112" s="6">
        <v>1.1000000000000001</v>
      </c>
      <c r="M112" s="6">
        <v>32</v>
      </c>
      <c r="N112" s="6">
        <v>29.2</v>
      </c>
      <c r="O112" s="6">
        <v>21</v>
      </c>
      <c r="P112" s="6">
        <v>0.64</v>
      </c>
    </row>
    <row r="113" spans="1:16" s="7" customFormat="1" x14ac:dyDescent="0.25">
      <c r="A113" s="12"/>
      <c r="B113" s="4" t="s">
        <v>17</v>
      </c>
      <c r="C113" s="5">
        <v>50</v>
      </c>
      <c r="D113" s="6">
        <f t="shared" si="24"/>
        <v>1.425</v>
      </c>
      <c r="E113" s="6">
        <v>3.3</v>
      </c>
      <c r="F113" s="6">
        <v>0.6</v>
      </c>
      <c r="G113" s="6">
        <v>17.100000000000001</v>
      </c>
      <c r="H113" s="6">
        <v>87</v>
      </c>
      <c r="I113" s="6">
        <v>0.1</v>
      </c>
      <c r="J113" s="6"/>
      <c r="K113" s="6">
        <v>3</v>
      </c>
      <c r="L113" s="6">
        <v>1.1000000000000001</v>
      </c>
      <c r="M113" s="6">
        <v>17.5</v>
      </c>
      <c r="N113" s="6">
        <v>79</v>
      </c>
      <c r="O113" s="6">
        <v>23.5</v>
      </c>
      <c r="P113" s="6">
        <v>1.95</v>
      </c>
    </row>
    <row r="114" spans="1:16" s="7" customFormat="1" hidden="1" x14ac:dyDescent="0.25">
      <c r="A114" s="12"/>
      <c r="B114" s="4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s="7" customFormat="1" x14ac:dyDescent="0.25">
      <c r="A115" s="58" t="s">
        <v>18</v>
      </c>
      <c r="B115" s="58"/>
      <c r="C115" s="10">
        <f>SUM(C109:C114)</f>
        <v>740</v>
      </c>
      <c r="D115" s="6">
        <f t="shared" si="24"/>
        <v>4.9750833333333331</v>
      </c>
      <c r="E115" s="11">
        <f>SUM(E109:E114)</f>
        <v>33.844999999999999</v>
      </c>
      <c r="F115" s="11">
        <f t="shared" ref="F115:P115" si="25">SUM(F109:F114)</f>
        <v>17.696000000000002</v>
      </c>
      <c r="G115" s="11">
        <f t="shared" si="25"/>
        <v>59.701000000000001</v>
      </c>
      <c r="H115" s="11">
        <f t="shared" si="25"/>
        <v>537.52</v>
      </c>
      <c r="I115" s="11">
        <f t="shared" si="25"/>
        <v>0.43800000000000006</v>
      </c>
      <c r="J115" s="11">
        <f t="shared" si="25"/>
        <v>47.949999999999996</v>
      </c>
      <c r="K115" s="11">
        <f t="shared" si="25"/>
        <v>736.05</v>
      </c>
      <c r="L115" s="11">
        <f t="shared" si="25"/>
        <v>7.16</v>
      </c>
      <c r="M115" s="11">
        <f t="shared" si="25"/>
        <v>130.81200000000001</v>
      </c>
      <c r="N115" s="11">
        <f t="shared" si="25"/>
        <v>440.25</v>
      </c>
      <c r="O115" s="11">
        <f t="shared" si="25"/>
        <v>123.533</v>
      </c>
      <c r="P115" s="11">
        <f t="shared" si="25"/>
        <v>6.1589999999999998</v>
      </c>
    </row>
    <row r="116" spans="1:16" s="7" customFormat="1" x14ac:dyDescent="0.25">
      <c r="A116" s="57" t="s">
        <v>39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s="7" customFormat="1" ht="30" x14ac:dyDescent="0.25">
      <c r="A117" s="12"/>
      <c r="B117" s="4" t="s">
        <v>93</v>
      </c>
      <c r="C117" s="5">
        <v>20</v>
      </c>
      <c r="D117" s="6">
        <f>G117/12</f>
        <v>0.64524999999999999</v>
      </c>
      <c r="E117" s="6">
        <v>1.6459999999999999</v>
      </c>
      <c r="F117" s="6">
        <v>4.4420000000000002</v>
      </c>
      <c r="G117" s="6">
        <v>7.7430000000000003</v>
      </c>
      <c r="H117" s="6">
        <v>78.463999999999999</v>
      </c>
      <c r="I117" s="6">
        <v>3.5999999999999997E-2</v>
      </c>
      <c r="J117" s="6">
        <v>0.86599999999999999</v>
      </c>
      <c r="K117" s="6">
        <v>37.311999999999998</v>
      </c>
      <c r="L117" s="6">
        <v>2.1230000000000002</v>
      </c>
      <c r="M117" s="6">
        <v>24.288</v>
      </c>
      <c r="N117" s="6">
        <v>40.863999999999997</v>
      </c>
      <c r="O117" s="6">
        <v>27.504000000000001</v>
      </c>
      <c r="P117" s="6">
        <v>0.56200000000000006</v>
      </c>
    </row>
    <row r="118" spans="1:16" s="7" customFormat="1" x14ac:dyDescent="0.25">
      <c r="A118" s="5">
        <v>386</v>
      </c>
      <c r="B118" s="4" t="s">
        <v>48</v>
      </c>
      <c r="C118" s="5">
        <v>90</v>
      </c>
      <c r="D118" s="6">
        <f>G118/12</f>
        <v>0.44249999999999995</v>
      </c>
      <c r="E118" s="6">
        <v>3.69</v>
      </c>
      <c r="F118" s="6">
        <v>1.35</v>
      </c>
      <c r="G118" s="6">
        <v>5.31</v>
      </c>
      <c r="H118" s="6">
        <v>51.3</v>
      </c>
      <c r="I118" s="6"/>
      <c r="J118" s="6">
        <v>0.54</v>
      </c>
      <c r="K118" s="6">
        <v>9</v>
      </c>
      <c r="L118" s="6"/>
      <c r="M118" s="6">
        <v>111.6</v>
      </c>
      <c r="N118" s="6">
        <v>85.5</v>
      </c>
      <c r="O118" s="6">
        <v>13.5</v>
      </c>
      <c r="P118" s="6">
        <v>0.09</v>
      </c>
    </row>
    <row r="119" spans="1:16" s="7" customFormat="1" x14ac:dyDescent="0.25">
      <c r="A119" s="5">
        <v>0</v>
      </c>
      <c r="B119" s="4" t="s">
        <v>42</v>
      </c>
      <c r="C119" s="5">
        <v>150</v>
      </c>
      <c r="D119" s="6">
        <f>G119/12</f>
        <v>1.2249999999999999</v>
      </c>
      <c r="E119" s="6">
        <v>0.6</v>
      </c>
      <c r="F119" s="6">
        <v>0.6</v>
      </c>
      <c r="G119" s="6">
        <v>14.7</v>
      </c>
      <c r="H119" s="6">
        <v>70.5</v>
      </c>
      <c r="I119" s="6">
        <v>4.4999999999999998E-2</v>
      </c>
      <c r="J119" s="6">
        <v>15</v>
      </c>
      <c r="K119" s="6">
        <v>7.5</v>
      </c>
      <c r="L119" s="6">
        <v>0.3</v>
      </c>
      <c r="M119" s="6">
        <v>24</v>
      </c>
      <c r="N119" s="6">
        <v>16.5</v>
      </c>
      <c r="O119" s="6">
        <v>13.5</v>
      </c>
      <c r="P119" s="6">
        <v>3.3</v>
      </c>
    </row>
    <row r="120" spans="1:16" s="7" customFormat="1" x14ac:dyDescent="0.25">
      <c r="A120" s="58" t="s">
        <v>40</v>
      </c>
      <c r="B120" s="58"/>
      <c r="C120" s="10">
        <f>SUM(C117:C119)</f>
        <v>260</v>
      </c>
      <c r="D120" s="6">
        <f>G120/12</f>
        <v>2.3127499999999999</v>
      </c>
      <c r="E120" s="11">
        <f>SUM(E117:E119)</f>
        <v>5.9359999999999999</v>
      </c>
      <c r="F120" s="11">
        <f t="shared" ref="F120:P120" si="26">SUM(F117:F119)</f>
        <v>6.3919999999999995</v>
      </c>
      <c r="G120" s="11">
        <f t="shared" si="26"/>
        <v>27.753</v>
      </c>
      <c r="H120" s="11">
        <f t="shared" si="26"/>
        <v>200.26400000000001</v>
      </c>
      <c r="I120" s="11">
        <f t="shared" si="26"/>
        <v>8.0999999999999989E-2</v>
      </c>
      <c r="J120" s="11">
        <f t="shared" si="26"/>
        <v>16.405999999999999</v>
      </c>
      <c r="K120" s="11">
        <f t="shared" si="26"/>
        <v>53.811999999999998</v>
      </c>
      <c r="L120" s="11">
        <f t="shared" si="26"/>
        <v>2.423</v>
      </c>
      <c r="M120" s="11">
        <f t="shared" si="26"/>
        <v>159.88800000000001</v>
      </c>
      <c r="N120" s="11">
        <f t="shared" si="26"/>
        <v>142.864</v>
      </c>
      <c r="O120" s="11">
        <f t="shared" si="26"/>
        <v>54.504000000000005</v>
      </c>
      <c r="P120" s="11">
        <f t="shared" si="26"/>
        <v>3.952</v>
      </c>
    </row>
    <row r="121" spans="1:16" s="7" customFormat="1" x14ac:dyDescent="0.25">
      <c r="A121" s="59" t="s">
        <v>62</v>
      </c>
      <c r="B121" s="59"/>
      <c r="C121" s="14">
        <f>C120+C115+C107+C102</f>
        <v>1857</v>
      </c>
      <c r="D121" s="15">
        <f t="shared" ref="D121:P121" si="27">D120+D115+D107+D102</f>
        <v>14.060416666666667</v>
      </c>
      <c r="E121" s="15">
        <f t="shared" si="27"/>
        <v>69.114999999999995</v>
      </c>
      <c r="F121" s="15">
        <f t="shared" si="27"/>
        <v>47.575000000000003</v>
      </c>
      <c r="G121" s="15">
        <f t="shared" si="27"/>
        <v>168.72500000000002</v>
      </c>
      <c r="H121" s="15">
        <f t="shared" si="27"/>
        <v>1403.1859999999999</v>
      </c>
      <c r="I121" s="15">
        <f t="shared" si="27"/>
        <v>1.0110000000000001</v>
      </c>
      <c r="J121" s="15">
        <f t="shared" si="27"/>
        <v>134.376</v>
      </c>
      <c r="K121" s="15">
        <f t="shared" si="27"/>
        <v>1168.7919999999999</v>
      </c>
      <c r="L121" s="15">
        <f t="shared" si="27"/>
        <v>15.605</v>
      </c>
      <c r="M121" s="15">
        <f t="shared" si="27"/>
        <v>651.14800000000014</v>
      </c>
      <c r="N121" s="15">
        <f t="shared" si="27"/>
        <v>1187.652</v>
      </c>
      <c r="O121" s="15">
        <f t="shared" si="27"/>
        <v>361.50099999999998</v>
      </c>
      <c r="P121" s="15">
        <f t="shared" si="27"/>
        <v>19.964000000000002</v>
      </c>
    </row>
    <row r="122" spans="1:16" s="7" customFormat="1" x14ac:dyDescent="0.25">
      <c r="A122" s="70" t="s">
        <v>25</v>
      </c>
      <c r="B122" s="70"/>
      <c r="C122" s="70"/>
      <c r="D122" s="70"/>
      <c r="E122" s="70"/>
      <c r="F122" s="70"/>
      <c r="G122" s="70"/>
      <c r="H122" s="70"/>
      <c r="I122" s="47"/>
      <c r="J122" s="47"/>
      <c r="K122" s="47"/>
      <c r="L122" s="47"/>
      <c r="M122" s="47"/>
      <c r="N122" s="47"/>
      <c r="O122" s="47"/>
      <c r="P122" s="47"/>
    </row>
    <row r="123" spans="1:16" s="7" customFormat="1" x14ac:dyDescent="0.25">
      <c r="A123" s="69" t="s">
        <v>31</v>
      </c>
      <c r="B123" s="69" t="s">
        <v>30</v>
      </c>
      <c r="C123" s="69" t="s">
        <v>0</v>
      </c>
      <c r="D123" s="68"/>
      <c r="E123" s="68" t="s">
        <v>1</v>
      </c>
      <c r="F123" s="68"/>
      <c r="G123" s="68"/>
      <c r="H123" s="68" t="s">
        <v>29</v>
      </c>
      <c r="I123" s="68" t="s">
        <v>7</v>
      </c>
      <c r="J123" s="68"/>
      <c r="K123" s="68"/>
      <c r="L123" s="68"/>
      <c r="M123" s="68" t="s">
        <v>8</v>
      </c>
      <c r="N123" s="68"/>
      <c r="O123" s="68"/>
      <c r="P123" s="68"/>
    </row>
    <row r="124" spans="1:16" s="7" customFormat="1" x14ac:dyDescent="0.25">
      <c r="A124" s="69"/>
      <c r="B124" s="69"/>
      <c r="C124" s="69"/>
      <c r="D124" s="68"/>
      <c r="E124" s="16" t="s">
        <v>2</v>
      </c>
      <c r="F124" s="16" t="s">
        <v>3</v>
      </c>
      <c r="G124" s="16" t="s">
        <v>4</v>
      </c>
      <c r="H124" s="68"/>
      <c r="I124" s="16" t="s">
        <v>9</v>
      </c>
      <c r="J124" s="16" t="s">
        <v>10</v>
      </c>
      <c r="K124" s="16" t="s">
        <v>11</v>
      </c>
      <c r="L124" s="16" t="s">
        <v>12</v>
      </c>
      <c r="M124" s="16" t="s">
        <v>13</v>
      </c>
      <c r="N124" s="16" t="s">
        <v>14</v>
      </c>
      <c r="O124" s="16" t="s">
        <v>15</v>
      </c>
      <c r="P124" s="16" t="s">
        <v>16</v>
      </c>
    </row>
    <row r="125" spans="1:16" s="7" customFormat="1" x14ac:dyDescent="0.25">
      <c r="A125" s="57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s="7" customFormat="1" x14ac:dyDescent="0.25">
      <c r="A126" s="8">
        <v>71</v>
      </c>
      <c r="B126" s="4" t="s">
        <v>112</v>
      </c>
      <c r="C126" s="5">
        <v>70</v>
      </c>
      <c r="D126" s="6">
        <f t="shared" ref="D126:D131" si="28">G126/12</f>
        <v>0.22166666666666668</v>
      </c>
      <c r="E126" s="6">
        <v>0.77</v>
      </c>
      <c r="F126" s="6">
        <v>0.14000000000000001</v>
      </c>
      <c r="G126" s="6">
        <v>2.66</v>
      </c>
      <c r="H126" s="6">
        <v>16.8</v>
      </c>
      <c r="I126" s="6">
        <v>4.2000000000000003E-2</v>
      </c>
      <c r="J126" s="6">
        <v>17.5</v>
      </c>
      <c r="K126" s="6"/>
      <c r="L126" s="6">
        <v>0.49</v>
      </c>
      <c r="M126" s="6">
        <v>9.8000000000000007</v>
      </c>
      <c r="N126" s="6">
        <v>18.2</v>
      </c>
      <c r="O126" s="6">
        <v>14</v>
      </c>
      <c r="P126" s="6">
        <v>0.63</v>
      </c>
    </row>
    <row r="127" spans="1:16" s="7" customFormat="1" ht="30" x14ac:dyDescent="0.25">
      <c r="A127" s="9">
        <v>213</v>
      </c>
      <c r="B127" s="4" t="s">
        <v>55</v>
      </c>
      <c r="C127" s="5">
        <v>150</v>
      </c>
      <c r="D127" s="6">
        <f t="shared" si="28"/>
        <v>1.1134999999999999</v>
      </c>
      <c r="E127" s="6">
        <v>16.138000000000002</v>
      </c>
      <c r="F127" s="6">
        <v>8.01</v>
      </c>
      <c r="G127" s="6">
        <v>13.362</v>
      </c>
      <c r="H127" s="6">
        <v>186.78</v>
      </c>
      <c r="I127" s="6">
        <v>8.5999999999999993E-2</v>
      </c>
      <c r="J127" s="6">
        <v>13.404</v>
      </c>
      <c r="K127" s="6">
        <v>19.399999999999999</v>
      </c>
      <c r="L127" s="6">
        <v>1.8660000000000001</v>
      </c>
      <c r="M127" s="6">
        <v>58.170999999999999</v>
      </c>
      <c r="N127" s="6">
        <v>95.125</v>
      </c>
      <c r="O127" s="6">
        <v>28.257000000000001</v>
      </c>
      <c r="P127" s="6">
        <v>0.82499999999999996</v>
      </c>
    </row>
    <row r="128" spans="1:16" s="7" customFormat="1" ht="30" x14ac:dyDescent="0.25">
      <c r="A128" s="12"/>
      <c r="B128" s="4" t="s">
        <v>97</v>
      </c>
      <c r="C128" s="5">
        <v>200</v>
      </c>
      <c r="D128" s="6">
        <f t="shared" si="28"/>
        <v>0.32708333333333334</v>
      </c>
      <c r="E128" s="6">
        <v>0.16</v>
      </c>
      <c r="F128" s="6">
        <v>0.16</v>
      </c>
      <c r="G128" s="6">
        <v>3.9249999999999998</v>
      </c>
      <c r="H128" s="6">
        <v>18.800999999999998</v>
      </c>
      <c r="I128" s="6">
        <v>1.2E-2</v>
      </c>
      <c r="J128" s="6">
        <v>4.01</v>
      </c>
      <c r="K128" s="6">
        <v>2</v>
      </c>
      <c r="L128" s="6">
        <v>0.08</v>
      </c>
      <c r="M128" s="6">
        <v>6.8949999999999996</v>
      </c>
      <c r="N128" s="6">
        <v>5.2240000000000002</v>
      </c>
      <c r="O128" s="6">
        <v>4.04</v>
      </c>
      <c r="P128" s="6">
        <v>0.96199999999999997</v>
      </c>
    </row>
    <row r="129" spans="1:16" s="7" customFormat="1" x14ac:dyDescent="0.25">
      <c r="A129" s="5">
        <v>0</v>
      </c>
      <c r="B129" s="4" t="s">
        <v>46</v>
      </c>
      <c r="C129" s="5">
        <v>120</v>
      </c>
      <c r="D129" s="6">
        <f t="shared" si="28"/>
        <v>0.75</v>
      </c>
      <c r="E129" s="6">
        <v>0.96</v>
      </c>
      <c r="F129" s="6">
        <v>0.24</v>
      </c>
      <c r="G129" s="6">
        <v>9</v>
      </c>
      <c r="H129" s="6">
        <v>45.6</v>
      </c>
      <c r="I129" s="6">
        <v>7.1999999999999995E-2</v>
      </c>
      <c r="J129" s="6">
        <v>45.6</v>
      </c>
      <c r="K129" s="6"/>
      <c r="L129" s="6">
        <v>0.24</v>
      </c>
      <c r="M129" s="6">
        <v>42</v>
      </c>
      <c r="N129" s="6">
        <v>20.399999999999999</v>
      </c>
      <c r="O129" s="6">
        <v>13.2</v>
      </c>
      <c r="P129" s="6">
        <v>0.12</v>
      </c>
    </row>
    <row r="130" spans="1:16" s="7" customFormat="1" x14ac:dyDescent="0.25">
      <c r="A130" s="12"/>
      <c r="B130" s="4" t="s">
        <v>17</v>
      </c>
      <c r="C130" s="5">
        <v>40</v>
      </c>
      <c r="D130" s="6">
        <f t="shared" si="28"/>
        <v>1.1399999999999999</v>
      </c>
      <c r="E130" s="6">
        <v>2.64</v>
      </c>
      <c r="F130" s="6">
        <v>0.48</v>
      </c>
      <c r="G130" s="6">
        <v>13.68</v>
      </c>
      <c r="H130" s="6">
        <v>69.599999999999994</v>
      </c>
      <c r="I130" s="6">
        <v>0.08</v>
      </c>
      <c r="J130" s="6"/>
      <c r="K130" s="6">
        <v>2.4</v>
      </c>
      <c r="L130" s="6">
        <v>0.88</v>
      </c>
      <c r="M130" s="6">
        <v>14</v>
      </c>
      <c r="N130" s="6">
        <v>63.2</v>
      </c>
      <c r="O130" s="6">
        <v>18.8</v>
      </c>
      <c r="P130" s="6">
        <v>1.56</v>
      </c>
    </row>
    <row r="131" spans="1:16" s="7" customFormat="1" x14ac:dyDescent="0.25">
      <c r="A131" s="58" t="s">
        <v>56</v>
      </c>
      <c r="B131" s="58"/>
      <c r="C131" s="10">
        <f>SUM(C126:C130)</f>
        <v>580</v>
      </c>
      <c r="D131" s="6">
        <f t="shared" si="28"/>
        <v>3.5522499999999995</v>
      </c>
      <c r="E131" s="11">
        <f>SUM(E126:E130)</f>
        <v>20.668000000000003</v>
      </c>
      <c r="F131" s="11">
        <f t="shared" ref="F131:P131" si="29">SUM(F126:F130)</f>
        <v>9.0300000000000011</v>
      </c>
      <c r="G131" s="11">
        <f t="shared" si="29"/>
        <v>42.626999999999995</v>
      </c>
      <c r="H131" s="11">
        <f t="shared" si="29"/>
        <v>337.58100000000002</v>
      </c>
      <c r="I131" s="11">
        <f t="shared" si="29"/>
        <v>0.29200000000000004</v>
      </c>
      <c r="J131" s="11">
        <f t="shared" si="29"/>
        <v>80.51400000000001</v>
      </c>
      <c r="K131" s="11">
        <f t="shared" si="29"/>
        <v>23.799999999999997</v>
      </c>
      <c r="L131" s="11">
        <f t="shared" si="29"/>
        <v>3.556</v>
      </c>
      <c r="M131" s="11">
        <f t="shared" si="29"/>
        <v>130.86599999999999</v>
      </c>
      <c r="N131" s="11">
        <f t="shared" si="29"/>
        <v>202.149</v>
      </c>
      <c r="O131" s="11">
        <f t="shared" si="29"/>
        <v>78.296999999999997</v>
      </c>
      <c r="P131" s="11">
        <f t="shared" si="29"/>
        <v>4.0969999999999995</v>
      </c>
    </row>
    <row r="132" spans="1:16" s="7" customFormat="1" x14ac:dyDescent="0.25">
      <c r="A132" s="57" t="s">
        <v>57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7" customFormat="1" ht="30" x14ac:dyDescent="0.25">
      <c r="A133" s="12"/>
      <c r="B133" s="4" t="s">
        <v>93</v>
      </c>
      <c r="C133" s="5">
        <v>20</v>
      </c>
      <c r="D133" s="6">
        <f>G133/12</f>
        <v>0.64524999999999999</v>
      </c>
      <c r="E133" s="6">
        <v>1.6459999999999999</v>
      </c>
      <c r="F133" s="6">
        <v>4.4420000000000002</v>
      </c>
      <c r="G133" s="6">
        <v>7.7430000000000003</v>
      </c>
      <c r="H133" s="6">
        <v>78.463999999999999</v>
      </c>
      <c r="I133" s="6">
        <v>3.5999999999999997E-2</v>
      </c>
      <c r="J133" s="6">
        <v>0.86599999999999999</v>
      </c>
      <c r="K133" s="6">
        <v>37.311999999999998</v>
      </c>
      <c r="L133" s="6">
        <v>2.1230000000000002</v>
      </c>
      <c r="M133" s="6">
        <v>24.288</v>
      </c>
      <c r="N133" s="6">
        <v>40.863999999999997</v>
      </c>
      <c r="O133" s="6">
        <v>27.504000000000001</v>
      </c>
      <c r="P133" s="6">
        <v>0.56200000000000006</v>
      </c>
    </row>
    <row r="134" spans="1:16" s="7" customFormat="1" x14ac:dyDescent="0.25">
      <c r="A134" s="5">
        <v>386</v>
      </c>
      <c r="B134" s="4" t="s">
        <v>48</v>
      </c>
      <c r="C134" s="5">
        <v>90</v>
      </c>
      <c r="D134" s="6">
        <f>G134/12</f>
        <v>0.44249999999999995</v>
      </c>
      <c r="E134" s="6">
        <v>3.69</v>
      </c>
      <c r="F134" s="6">
        <v>1.35</v>
      </c>
      <c r="G134" s="6">
        <v>5.31</v>
      </c>
      <c r="H134" s="6">
        <v>51.3</v>
      </c>
      <c r="I134" s="6"/>
      <c r="J134" s="6">
        <v>0.54</v>
      </c>
      <c r="K134" s="6">
        <v>9</v>
      </c>
      <c r="L134" s="6"/>
      <c r="M134" s="6">
        <v>111.6</v>
      </c>
      <c r="N134" s="6">
        <v>85.5</v>
      </c>
      <c r="O134" s="6">
        <v>13.5</v>
      </c>
      <c r="P134" s="6">
        <v>0.09</v>
      </c>
    </row>
    <row r="135" spans="1:16" s="7" customFormat="1" x14ac:dyDescent="0.25">
      <c r="A135" s="5">
        <v>0</v>
      </c>
      <c r="B135" s="4" t="s">
        <v>46</v>
      </c>
      <c r="C135" s="5">
        <v>150</v>
      </c>
      <c r="D135" s="6">
        <f>G135/12</f>
        <v>0.9375</v>
      </c>
      <c r="E135" s="6">
        <v>1.2</v>
      </c>
      <c r="F135" s="6">
        <v>0.3</v>
      </c>
      <c r="G135" s="6">
        <v>11.25</v>
      </c>
      <c r="H135" s="6">
        <v>57</v>
      </c>
      <c r="I135" s="6">
        <v>0.09</v>
      </c>
      <c r="J135" s="6">
        <v>57</v>
      </c>
      <c r="K135" s="6"/>
      <c r="L135" s="6">
        <v>0.3</v>
      </c>
      <c r="M135" s="6">
        <v>52.5</v>
      </c>
      <c r="N135" s="6">
        <v>25.5</v>
      </c>
      <c r="O135" s="6">
        <v>16.5</v>
      </c>
      <c r="P135" s="6">
        <v>0.15</v>
      </c>
    </row>
    <row r="136" spans="1:16" s="7" customFormat="1" x14ac:dyDescent="0.25">
      <c r="A136" s="58" t="s">
        <v>58</v>
      </c>
      <c r="B136" s="58"/>
      <c r="C136" s="10">
        <f>SUM(C133:C135)</f>
        <v>260</v>
      </c>
      <c r="D136" s="6">
        <f>G136/12</f>
        <v>2.0252500000000002</v>
      </c>
      <c r="E136" s="11">
        <f>SUM(E133:E135)</f>
        <v>6.5360000000000005</v>
      </c>
      <c r="F136" s="11">
        <f t="shared" ref="F136:P136" si="30">SUM(F133:F135)</f>
        <v>6.0919999999999996</v>
      </c>
      <c r="G136" s="11">
        <f t="shared" si="30"/>
        <v>24.303000000000001</v>
      </c>
      <c r="H136" s="11">
        <f t="shared" si="30"/>
        <v>186.76400000000001</v>
      </c>
      <c r="I136" s="11">
        <f t="shared" si="30"/>
        <v>0.126</v>
      </c>
      <c r="J136" s="11">
        <f t="shared" si="30"/>
        <v>58.405999999999999</v>
      </c>
      <c r="K136" s="11">
        <f t="shared" si="30"/>
        <v>46.311999999999998</v>
      </c>
      <c r="L136" s="11">
        <f t="shared" si="30"/>
        <v>2.423</v>
      </c>
      <c r="M136" s="11">
        <f t="shared" si="30"/>
        <v>188.38800000000001</v>
      </c>
      <c r="N136" s="11">
        <f t="shared" si="30"/>
        <v>151.864</v>
      </c>
      <c r="O136" s="11">
        <f t="shared" si="30"/>
        <v>57.504000000000005</v>
      </c>
      <c r="P136" s="11">
        <f t="shared" si="30"/>
        <v>0.80200000000000005</v>
      </c>
    </row>
    <row r="137" spans="1:16" s="7" customFormat="1" x14ac:dyDescent="0.25">
      <c r="A137" s="57" t="s">
        <v>6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s="7" customFormat="1" x14ac:dyDescent="0.25">
      <c r="A138" s="9">
        <v>24</v>
      </c>
      <c r="B138" s="4" t="s">
        <v>102</v>
      </c>
      <c r="C138" s="5">
        <v>60</v>
      </c>
      <c r="D138" s="6">
        <f>G138/12</f>
        <v>0.17291666666666669</v>
      </c>
      <c r="E138" s="6">
        <v>0.56399999999999995</v>
      </c>
      <c r="F138" s="6">
        <v>4.0890000000000004</v>
      </c>
      <c r="G138" s="6">
        <v>2.0750000000000002</v>
      </c>
      <c r="H138" s="6">
        <v>48.103999999999999</v>
      </c>
      <c r="I138" s="6">
        <v>2.7E-2</v>
      </c>
      <c r="J138" s="6">
        <v>9.42</v>
      </c>
      <c r="K138" s="6"/>
      <c r="L138" s="6">
        <v>1.998</v>
      </c>
      <c r="M138" s="6">
        <v>9.8000000000000007</v>
      </c>
      <c r="N138" s="6">
        <v>17.98</v>
      </c>
      <c r="O138" s="6">
        <v>9.7200000000000006</v>
      </c>
      <c r="P138" s="6">
        <v>0.42199999999999999</v>
      </c>
    </row>
    <row r="139" spans="1:16" s="7" customFormat="1" x14ac:dyDescent="0.25">
      <c r="A139" s="8">
        <v>84</v>
      </c>
      <c r="B139" s="4" t="s">
        <v>113</v>
      </c>
      <c r="C139" s="5">
        <v>250</v>
      </c>
      <c r="D139" s="6">
        <f t="shared" ref="D139:D144" si="31">G139/12</f>
        <v>1.3851666666666667</v>
      </c>
      <c r="E139" s="6">
        <v>3.919</v>
      </c>
      <c r="F139" s="6">
        <v>5.37</v>
      </c>
      <c r="G139" s="6">
        <v>16.622</v>
      </c>
      <c r="H139" s="6">
        <v>132.04499999999999</v>
      </c>
      <c r="I139" s="6">
        <v>0.111</v>
      </c>
      <c r="J139" s="6">
        <v>14.2</v>
      </c>
      <c r="K139" s="6">
        <v>200</v>
      </c>
      <c r="L139" s="6">
        <v>2.468</v>
      </c>
      <c r="M139" s="6">
        <v>41.5</v>
      </c>
      <c r="N139" s="6">
        <v>97.54</v>
      </c>
      <c r="O139" s="6">
        <v>34.35</v>
      </c>
      <c r="P139" s="6">
        <v>1.7270000000000001</v>
      </c>
    </row>
    <row r="140" spans="1:16" s="7" customFormat="1" ht="30" x14ac:dyDescent="0.25">
      <c r="A140" s="12"/>
      <c r="B140" s="4" t="s">
        <v>137</v>
      </c>
      <c r="C140" s="5">
        <v>200</v>
      </c>
      <c r="D140" s="6">
        <f t="shared" si="31"/>
        <v>1.9501666666666668</v>
      </c>
      <c r="E140" s="6">
        <v>13.763999999999999</v>
      </c>
      <c r="F140" s="6">
        <v>6.0049999999999999</v>
      </c>
      <c r="G140" s="6">
        <v>23.402000000000001</v>
      </c>
      <c r="H140" s="6">
        <v>203.785</v>
      </c>
      <c r="I140" s="6">
        <v>0.224</v>
      </c>
      <c r="J140" s="6">
        <v>29.15</v>
      </c>
      <c r="K140" s="6">
        <v>486.5</v>
      </c>
      <c r="L140" s="6">
        <v>3.1070000000000002</v>
      </c>
      <c r="M140" s="6">
        <v>38.21</v>
      </c>
      <c r="N140" s="6">
        <v>225.04</v>
      </c>
      <c r="O140" s="6">
        <v>60.04</v>
      </c>
      <c r="P140" s="6">
        <v>1.7769999999999999</v>
      </c>
    </row>
    <row r="141" spans="1:16" s="7" customFormat="1" x14ac:dyDescent="0.25">
      <c r="A141" s="9">
        <v>378</v>
      </c>
      <c r="B141" s="4" t="s">
        <v>114</v>
      </c>
      <c r="C141" s="5">
        <v>200</v>
      </c>
      <c r="D141" s="6">
        <f t="shared" si="31"/>
        <v>0.20066666666666666</v>
      </c>
      <c r="E141" s="6">
        <v>1.45</v>
      </c>
      <c r="F141" s="6">
        <v>1.25</v>
      </c>
      <c r="G141" s="6">
        <v>2.4079999999999999</v>
      </c>
      <c r="H141" s="6">
        <v>27.012</v>
      </c>
      <c r="I141" s="6">
        <v>1.0999999999999999E-2</v>
      </c>
      <c r="J141" s="6">
        <v>0.4</v>
      </c>
      <c r="K141" s="6">
        <v>5</v>
      </c>
      <c r="L141" s="6"/>
      <c r="M141" s="6">
        <v>64.95</v>
      </c>
      <c r="N141" s="6">
        <v>53.24</v>
      </c>
      <c r="O141" s="6">
        <v>11.4</v>
      </c>
      <c r="P141" s="6">
        <v>0.87</v>
      </c>
    </row>
    <row r="142" spans="1:16" s="7" customFormat="1" x14ac:dyDescent="0.25">
      <c r="A142" s="12"/>
      <c r="B142" s="4" t="s">
        <v>17</v>
      </c>
      <c r="C142" s="5">
        <v>50</v>
      </c>
      <c r="D142" s="6">
        <f t="shared" si="31"/>
        <v>1.425</v>
      </c>
      <c r="E142" s="6">
        <v>3.3</v>
      </c>
      <c r="F142" s="6">
        <v>0.6</v>
      </c>
      <c r="G142" s="6">
        <v>17.100000000000001</v>
      </c>
      <c r="H142" s="6">
        <v>87</v>
      </c>
      <c r="I142" s="6">
        <v>0.1</v>
      </c>
      <c r="J142" s="6"/>
      <c r="K142" s="6">
        <v>3</v>
      </c>
      <c r="L142" s="6">
        <v>1.1000000000000001</v>
      </c>
      <c r="M142" s="6">
        <v>17.5</v>
      </c>
      <c r="N142" s="6">
        <v>79</v>
      </c>
      <c r="O142" s="6">
        <v>23.5</v>
      </c>
      <c r="P142" s="6">
        <v>1.95</v>
      </c>
    </row>
    <row r="143" spans="1:16" s="7" customFormat="1" x14ac:dyDescent="0.25">
      <c r="A143" s="12"/>
      <c r="B143" s="4" t="s">
        <v>42</v>
      </c>
      <c r="C143" s="5">
        <v>200</v>
      </c>
      <c r="D143" s="6">
        <f t="shared" si="31"/>
        <v>1.6333333333333335</v>
      </c>
      <c r="E143" s="6">
        <v>0.8</v>
      </c>
      <c r="F143" s="6">
        <v>0.8</v>
      </c>
      <c r="G143" s="6">
        <v>19.600000000000001</v>
      </c>
      <c r="H143" s="6">
        <v>94</v>
      </c>
      <c r="I143" s="6">
        <v>0.06</v>
      </c>
      <c r="J143" s="6">
        <v>20</v>
      </c>
      <c r="K143" s="6">
        <v>10</v>
      </c>
      <c r="L143" s="6">
        <v>0.4</v>
      </c>
      <c r="M143" s="6">
        <v>32</v>
      </c>
      <c r="N143" s="6">
        <v>22</v>
      </c>
      <c r="O143" s="6">
        <v>18</v>
      </c>
      <c r="P143" s="6">
        <v>4.4000000000000004</v>
      </c>
    </row>
    <row r="144" spans="1:16" s="7" customFormat="1" x14ac:dyDescent="0.25">
      <c r="A144" s="58" t="s">
        <v>18</v>
      </c>
      <c r="B144" s="58"/>
      <c r="C144" s="10">
        <f>SUM(C138:C143)</f>
        <v>960</v>
      </c>
      <c r="D144" s="6">
        <f t="shared" si="31"/>
        <v>6.7672500000000007</v>
      </c>
      <c r="E144" s="11">
        <f>SUM(E138:E143)</f>
        <v>23.797000000000001</v>
      </c>
      <c r="F144" s="11">
        <f t="shared" ref="F144:P144" si="32">SUM(F138:F143)</f>
        <v>18.114000000000001</v>
      </c>
      <c r="G144" s="11">
        <f t="shared" si="32"/>
        <v>81.207000000000008</v>
      </c>
      <c r="H144" s="11">
        <f t="shared" si="32"/>
        <v>591.94599999999991</v>
      </c>
      <c r="I144" s="11">
        <f t="shared" si="32"/>
        <v>0.53299999999999992</v>
      </c>
      <c r="J144" s="11">
        <f t="shared" si="32"/>
        <v>73.169999999999987</v>
      </c>
      <c r="K144" s="11">
        <f t="shared" si="32"/>
        <v>704.5</v>
      </c>
      <c r="L144" s="11">
        <f t="shared" si="32"/>
        <v>9.0730000000000004</v>
      </c>
      <c r="M144" s="11">
        <f t="shared" si="32"/>
        <v>203.95999999999998</v>
      </c>
      <c r="N144" s="11">
        <f t="shared" si="32"/>
        <v>494.8</v>
      </c>
      <c r="O144" s="11">
        <f t="shared" si="32"/>
        <v>157.01</v>
      </c>
      <c r="P144" s="11">
        <f t="shared" si="32"/>
        <v>11.146000000000001</v>
      </c>
    </row>
    <row r="145" spans="1:16" s="7" customFormat="1" x14ac:dyDescent="0.25">
      <c r="A145" s="57" t="s">
        <v>39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1:16" s="7" customFormat="1" ht="30" x14ac:dyDescent="0.25">
      <c r="A146" s="12"/>
      <c r="B146" s="4" t="s">
        <v>93</v>
      </c>
      <c r="C146" s="5">
        <v>20</v>
      </c>
      <c r="D146" s="6">
        <f>G146/12</f>
        <v>0.64524999999999999</v>
      </c>
      <c r="E146" s="6">
        <v>1.6459999999999999</v>
      </c>
      <c r="F146" s="6">
        <v>4.4420000000000002</v>
      </c>
      <c r="G146" s="6">
        <v>7.7430000000000003</v>
      </c>
      <c r="H146" s="6">
        <v>78.463999999999999</v>
      </c>
      <c r="I146" s="6">
        <v>3.5999999999999997E-2</v>
      </c>
      <c r="J146" s="6">
        <v>0.86599999999999999</v>
      </c>
      <c r="K146" s="6">
        <v>37.311999999999998</v>
      </c>
      <c r="L146" s="6">
        <v>2.1230000000000002</v>
      </c>
      <c r="M146" s="6">
        <v>24.288</v>
      </c>
      <c r="N146" s="6">
        <v>40.863999999999997</v>
      </c>
      <c r="O146" s="6">
        <v>27.504000000000001</v>
      </c>
      <c r="P146" s="6">
        <v>0.56200000000000006</v>
      </c>
    </row>
    <row r="147" spans="1:16" s="7" customFormat="1" x14ac:dyDescent="0.25">
      <c r="A147" s="5">
        <v>386</v>
      </c>
      <c r="B147" s="4" t="s">
        <v>48</v>
      </c>
      <c r="C147" s="5">
        <v>90</v>
      </c>
      <c r="D147" s="6">
        <f>G147/12</f>
        <v>0.44249999999999995</v>
      </c>
      <c r="E147" s="6">
        <v>3.69</v>
      </c>
      <c r="F147" s="6">
        <v>1.35</v>
      </c>
      <c r="G147" s="6">
        <v>5.31</v>
      </c>
      <c r="H147" s="6">
        <v>51.3</v>
      </c>
      <c r="I147" s="6"/>
      <c r="J147" s="6">
        <v>0.54</v>
      </c>
      <c r="K147" s="6">
        <v>9</v>
      </c>
      <c r="L147" s="6"/>
      <c r="M147" s="6">
        <v>111.6</v>
      </c>
      <c r="N147" s="6">
        <v>85.5</v>
      </c>
      <c r="O147" s="6">
        <v>13.5</v>
      </c>
      <c r="P147" s="6">
        <v>0.09</v>
      </c>
    </row>
    <row r="148" spans="1:16" s="7" customFormat="1" x14ac:dyDescent="0.25">
      <c r="A148" s="5">
        <v>0</v>
      </c>
      <c r="B148" s="4" t="s">
        <v>46</v>
      </c>
      <c r="C148" s="5">
        <v>150</v>
      </c>
      <c r="D148" s="6">
        <f>G148/12</f>
        <v>0.9375</v>
      </c>
      <c r="E148" s="6">
        <v>1.2</v>
      </c>
      <c r="F148" s="6">
        <v>0.3</v>
      </c>
      <c r="G148" s="6">
        <v>11.25</v>
      </c>
      <c r="H148" s="6">
        <v>57</v>
      </c>
      <c r="I148" s="6">
        <v>0.09</v>
      </c>
      <c r="J148" s="6">
        <v>57</v>
      </c>
      <c r="K148" s="6"/>
      <c r="L148" s="6">
        <v>0.3</v>
      </c>
      <c r="M148" s="6">
        <v>52.5</v>
      </c>
      <c r="N148" s="6">
        <v>25.5</v>
      </c>
      <c r="O148" s="6">
        <v>16.5</v>
      </c>
      <c r="P148" s="6">
        <v>0.15</v>
      </c>
    </row>
    <row r="149" spans="1:16" s="7" customFormat="1" x14ac:dyDescent="0.25">
      <c r="A149" s="58" t="s">
        <v>40</v>
      </c>
      <c r="B149" s="58"/>
      <c r="C149" s="10">
        <f>SUM(C146:C148)</f>
        <v>260</v>
      </c>
      <c r="D149" s="6">
        <f>G149/12</f>
        <v>2.0252500000000002</v>
      </c>
      <c r="E149" s="11">
        <f>SUM(E146:E148)</f>
        <v>6.5360000000000005</v>
      </c>
      <c r="F149" s="11">
        <f t="shared" ref="F149:P149" si="33">SUM(F146:F148)</f>
        <v>6.0919999999999996</v>
      </c>
      <c r="G149" s="11">
        <f t="shared" si="33"/>
        <v>24.303000000000001</v>
      </c>
      <c r="H149" s="11">
        <f t="shared" si="33"/>
        <v>186.76400000000001</v>
      </c>
      <c r="I149" s="11">
        <f t="shared" si="33"/>
        <v>0.126</v>
      </c>
      <c r="J149" s="11">
        <f t="shared" si="33"/>
        <v>58.405999999999999</v>
      </c>
      <c r="K149" s="11">
        <f t="shared" si="33"/>
        <v>46.311999999999998</v>
      </c>
      <c r="L149" s="11">
        <f t="shared" si="33"/>
        <v>2.423</v>
      </c>
      <c r="M149" s="11">
        <f t="shared" si="33"/>
        <v>188.38800000000001</v>
      </c>
      <c r="N149" s="11">
        <f t="shared" si="33"/>
        <v>151.864</v>
      </c>
      <c r="O149" s="11">
        <f t="shared" si="33"/>
        <v>57.504000000000005</v>
      </c>
      <c r="P149" s="11">
        <f t="shared" si="33"/>
        <v>0.80200000000000005</v>
      </c>
    </row>
    <row r="150" spans="1:16" s="7" customFormat="1" x14ac:dyDescent="0.25">
      <c r="A150" s="59" t="s">
        <v>63</v>
      </c>
      <c r="B150" s="59"/>
      <c r="C150" s="14">
        <f>C149+C144+C136+C131</f>
        <v>2060</v>
      </c>
      <c r="D150" s="15">
        <f t="shared" ref="D150:P150" si="34">D149+D144+D136+D131</f>
        <v>14.37</v>
      </c>
      <c r="E150" s="15">
        <f t="shared" si="34"/>
        <v>57.537000000000006</v>
      </c>
      <c r="F150" s="15">
        <f t="shared" si="34"/>
        <v>39.328000000000003</v>
      </c>
      <c r="G150" s="15">
        <f t="shared" si="34"/>
        <v>172.44</v>
      </c>
      <c r="H150" s="15">
        <f t="shared" si="34"/>
        <v>1303.0549999999998</v>
      </c>
      <c r="I150" s="15">
        <f t="shared" si="34"/>
        <v>1.077</v>
      </c>
      <c r="J150" s="15">
        <f t="shared" si="34"/>
        <v>270.49599999999998</v>
      </c>
      <c r="K150" s="15">
        <f t="shared" si="34"/>
        <v>820.92399999999998</v>
      </c>
      <c r="L150" s="15">
        <f t="shared" si="34"/>
        <v>17.475000000000001</v>
      </c>
      <c r="M150" s="15">
        <f t="shared" si="34"/>
        <v>711.60199999999998</v>
      </c>
      <c r="N150" s="15">
        <f t="shared" si="34"/>
        <v>1000.677</v>
      </c>
      <c r="O150" s="15">
        <f t="shared" si="34"/>
        <v>350.31500000000005</v>
      </c>
      <c r="P150" s="15">
        <f t="shared" si="34"/>
        <v>16.847000000000001</v>
      </c>
    </row>
    <row r="151" spans="1:16" s="7" customFormat="1" x14ac:dyDescent="0.25">
      <c r="A151" s="70" t="s">
        <v>24</v>
      </c>
      <c r="B151" s="70"/>
      <c r="C151" s="70"/>
      <c r="D151" s="70"/>
      <c r="E151" s="70"/>
      <c r="F151" s="70"/>
      <c r="G151" s="70"/>
      <c r="H151" s="70"/>
      <c r="I151" s="47"/>
      <c r="J151" s="47"/>
      <c r="K151" s="47"/>
      <c r="L151" s="47"/>
      <c r="M151" s="47"/>
      <c r="N151" s="47"/>
      <c r="O151" s="47"/>
      <c r="P151" s="47"/>
    </row>
    <row r="152" spans="1:16" s="7" customFormat="1" x14ac:dyDescent="0.25">
      <c r="A152" s="69" t="s">
        <v>31</v>
      </c>
      <c r="B152" s="69" t="s">
        <v>30</v>
      </c>
      <c r="C152" s="69" t="s">
        <v>0</v>
      </c>
      <c r="D152" s="68"/>
      <c r="E152" s="68" t="s">
        <v>1</v>
      </c>
      <c r="F152" s="68"/>
      <c r="G152" s="68"/>
      <c r="H152" s="68" t="s">
        <v>29</v>
      </c>
      <c r="I152" s="68" t="s">
        <v>7</v>
      </c>
      <c r="J152" s="68"/>
      <c r="K152" s="68"/>
      <c r="L152" s="68"/>
      <c r="M152" s="68" t="s">
        <v>8</v>
      </c>
      <c r="N152" s="68"/>
      <c r="O152" s="68"/>
      <c r="P152" s="68"/>
    </row>
    <row r="153" spans="1:16" s="7" customFormat="1" x14ac:dyDescent="0.25">
      <c r="A153" s="69"/>
      <c r="B153" s="69"/>
      <c r="C153" s="69"/>
      <c r="D153" s="68"/>
      <c r="E153" s="16" t="s">
        <v>2</v>
      </c>
      <c r="F153" s="16" t="s">
        <v>3</v>
      </c>
      <c r="G153" s="16" t="s">
        <v>4</v>
      </c>
      <c r="H153" s="68"/>
      <c r="I153" s="16" t="s">
        <v>9</v>
      </c>
      <c r="J153" s="16" t="s">
        <v>10</v>
      </c>
      <c r="K153" s="16" t="s">
        <v>11</v>
      </c>
      <c r="L153" s="16" t="s">
        <v>12</v>
      </c>
      <c r="M153" s="16" t="s">
        <v>13</v>
      </c>
      <c r="N153" s="16" t="s">
        <v>14</v>
      </c>
      <c r="O153" s="16" t="s">
        <v>15</v>
      </c>
      <c r="P153" s="16" t="s">
        <v>16</v>
      </c>
    </row>
    <row r="154" spans="1:16" s="7" customFormat="1" x14ac:dyDescent="0.25">
      <c r="A154" s="57" t="s">
        <v>19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1:16" s="7" customFormat="1" x14ac:dyDescent="0.25">
      <c r="A155" s="8">
        <v>71</v>
      </c>
      <c r="B155" s="4" t="s">
        <v>99</v>
      </c>
      <c r="C155" s="5">
        <v>60</v>
      </c>
      <c r="D155" s="6">
        <f>G155/12</f>
        <v>9.4999999999999987E-2</v>
      </c>
      <c r="E155" s="6">
        <v>0.42</v>
      </c>
      <c r="F155" s="6">
        <v>0.06</v>
      </c>
      <c r="G155" s="6">
        <v>1.1399999999999999</v>
      </c>
      <c r="H155" s="6">
        <v>6.6</v>
      </c>
      <c r="I155" s="6">
        <v>1.7999999999999999E-2</v>
      </c>
      <c r="J155" s="6">
        <v>4.2</v>
      </c>
      <c r="K155" s="6"/>
      <c r="L155" s="6">
        <v>0.06</v>
      </c>
      <c r="M155" s="6">
        <v>10.199999999999999</v>
      </c>
      <c r="N155" s="6">
        <v>18</v>
      </c>
      <c r="O155" s="6">
        <v>8.4</v>
      </c>
      <c r="P155" s="6">
        <v>0.3</v>
      </c>
    </row>
    <row r="156" spans="1:16" s="7" customFormat="1" ht="30" x14ac:dyDescent="0.25">
      <c r="A156" s="8">
        <v>269</v>
      </c>
      <c r="B156" s="4" t="s">
        <v>115</v>
      </c>
      <c r="C156" s="5">
        <v>90</v>
      </c>
      <c r="D156" s="6">
        <f t="shared" ref="D156:D161" si="35">G156/12</f>
        <v>0.90525</v>
      </c>
      <c r="E156" s="6">
        <v>15.077999999999999</v>
      </c>
      <c r="F156" s="6">
        <v>9.5939999999999994</v>
      </c>
      <c r="G156" s="6">
        <v>10.863</v>
      </c>
      <c r="H156" s="6">
        <v>190.244</v>
      </c>
      <c r="I156" s="6">
        <v>0.193</v>
      </c>
      <c r="J156" s="6"/>
      <c r="K156" s="6">
        <v>0.84</v>
      </c>
      <c r="L156" s="6">
        <v>0.76700000000000002</v>
      </c>
      <c r="M156" s="6">
        <v>13.73</v>
      </c>
      <c r="N156" s="6">
        <v>163.36000000000001</v>
      </c>
      <c r="O156" s="6">
        <v>27.09</v>
      </c>
      <c r="P156" s="6">
        <v>2.6110000000000002</v>
      </c>
    </row>
    <row r="157" spans="1:16" s="7" customFormat="1" ht="30" x14ac:dyDescent="0.25">
      <c r="A157" s="9">
        <v>143</v>
      </c>
      <c r="B157" s="4" t="s">
        <v>116</v>
      </c>
      <c r="C157" s="5">
        <v>160</v>
      </c>
      <c r="D157" s="6">
        <f t="shared" si="35"/>
        <v>1.3739999999999999</v>
      </c>
      <c r="E157" s="6">
        <v>2.8849999999999998</v>
      </c>
      <c r="F157" s="6">
        <v>3.38</v>
      </c>
      <c r="G157" s="6">
        <v>16.488</v>
      </c>
      <c r="H157" s="6">
        <v>109.122</v>
      </c>
      <c r="I157" s="6">
        <v>0.112</v>
      </c>
      <c r="J157" s="6">
        <v>29.945</v>
      </c>
      <c r="K157" s="6">
        <v>525.85</v>
      </c>
      <c r="L157" s="6">
        <v>1.1319999999999999</v>
      </c>
      <c r="M157" s="6">
        <v>43.783999999999999</v>
      </c>
      <c r="N157" s="6">
        <v>75.129000000000005</v>
      </c>
      <c r="O157" s="6">
        <v>32.713999999999999</v>
      </c>
      <c r="P157" s="6">
        <v>1.0880000000000001</v>
      </c>
    </row>
    <row r="158" spans="1:16" s="7" customFormat="1" x14ac:dyDescent="0.25">
      <c r="A158" s="13">
        <v>376</v>
      </c>
      <c r="B158" s="4" t="s">
        <v>117</v>
      </c>
      <c r="C158" s="5">
        <v>200</v>
      </c>
      <c r="D158" s="6">
        <f t="shared" si="35"/>
        <v>6.6666666666666664E-4</v>
      </c>
      <c r="E158" s="6"/>
      <c r="F158" s="6"/>
      <c r="G158" s="6">
        <v>8.0000000000000002E-3</v>
      </c>
      <c r="H158" s="6">
        <v>1.2E-2</v>
      </c>
      <c r="I158" s="6">
        <v>1E-3</v>
      </c>
      <c r="J158" s="6">
        <v>0.1</v>
      </c>
      <c r="K158" s="6"/>
      <c r="L158" s="6"/>
      <c r="M158" s="6">
        <v>4.95</v>
      </c>
      <c r="N158" s="6">
        <v>8.24</v>
      </c>
      <c r="O158" s="6">
        <v>4.4000000000000004</v>
      </c>
      <c r="P158" s="6">
        <v>0.82</v>
      </c>
    </row>
    <row r="159" spans="1:16" s="7" customFormat="1" x14ac:dyDescent="0.25">
      <c r="A159" s="12"/>
      <c r="B159" s="4" t="s">
        <v>17</v>
      </c>
      <c r="C159" s="5">
        <v>40</v>
      </c>
      <c r="D159" s="6">
        <f t="shared" si="35"/>
        <v>1.1399999999999999</v>
      </c>
      <c r="E159" s="6">
        <v>2.64</v>
      </c>
      <c r="F159" s="6">
        <v>0.48</v>
      </c>
      <c r="G159" s="6">
        <v>13.68</v>
      </c>
      <c r="H159" s="6">
        <v>69.599999999999994</v>
      </c>
      <c r="I159" s="6">
        <v>0.08</v>
      </c>
      <c r="J159" s="6"/>
      <c r="K159" s="6">
        <v>2.4</v>
      </c>
      <c r="L159" s="6">
        <v>0.88</v>
      </c>
      <c r="M159" s="6">
        <v>14</v>
      </c>
      <c r="N159" s="6">
        <v>63.2</v>
      </c>
      <c r="O159" s="6">
        <v>18.8</v>
      </c>
      <c r="P159" s="6">
        <v>1.56</v>
      </c>
    </row>
    <row r="160" spans="1:16" s="7" customFormat="1" x14ac:dyDescent="0.25">
      <c r="A160" s="12"/>
      <c r="B160" s="4" t="s">
        <v>42</v>
      </c>
      <c r="C160" s="5">
        <v>200</v>
      </c>
      <c r="D160" s="6">
        <f t="shared" si="35"/>
        <v>1.6333333333333335</v>
      </c>
      <c r="E160" s="6">
        <v>0.8</v>
      </c>
      <c r="F160" s="6">
        <v>0.8</v>
      </c>
      <c r="G160" s="6">
        <v>19.600000000000001</v>
      </c>
      <c r="H160" s="6">
        <v>94</v>
      </c>
      <c r="I160" s="6">
        <v>0.06</v>
      </c>
      <c r="J160" s="6">
        <v>20</v>
      </c>
      <c r="K160" s="6">
        <v>10</v>
      </c>
      <c r="L160" s="6">
        <v>0.4</v>
      </c>
      <c r="M160" s="6">
        <v>32</v>
      </c>
      <c r="N160" s="6">
        <v>22</v>
      </c>
      <c r="O160" s="6">
        <v>18</v>
      </c>
      <c r="P160" s="6">
        <v>4.4000000000000004</v>
      </c>
    </row>
    <row r="161" spans="1:16" s="7" customFormat="1" x14ac:dyDescent="0.25">
      <c r="A161" s="58" t="s">
        <v>56</v>
      </c>
      <c r="B161" s="58"/>
      <c r="C161" s="10">
        <f>SUM(C155:C160)</f>
        <v>750</v>
      </c>
      <c r="D161" s="6">
        <f t="shared" si="35"/>
        <v>5.14825</v>
      </c>
      <c r="E161" s="11">
        <f>SUM(E155:E160)</f>
        <v>21.823</v>
      </c>
      <c r="F161" s="11">
        <f t="shared" ref="F161:P161" si="36">SUM(F155:F160)</f>
        <v>14.314</v>
      </c>
      <c r="G161" s="11">
        <f t="shared" si="36"/>
        <v>61.779000000000003</v>
      </c>
      <c r="H161" s="11">
        <f t="shared" si="36"/>
        <v>469.57799999999997</v>
      </c>
      <c r="I161" s="11">
        <f t="shared" si="36"/>
        <v>0.46400000000000002</v>
      </c>
      <c r="J161" s="11">
        <f t="shared" si="36"/>
        <v>54.245000000000005</v>
      </c>
      <c r="K161" s="11">
        <f t="shared" si="36"/>
        <v>539.09</v>
      </c>
      <c r="L161" s="11">
        <f t="shared" si="36"/>
        <v>3.2389999999999999</v>
      </c>
      <c r="M161" s="11">
        <f t="shared" si="36"/>
        <v>118.664</v>
      </c>
      <c r="N161" s="11">
        <f t="shared" si="36"/>
        <v>349.92900000000003</v>
      </c>
      <c r="O161" s="11">
        <f t="shared" si="36"/>
        <v>109.40400000000001</v>
      </c>
      <c r="P161" s="11">
        <f t="shared" si="36"/>
        <v>10.779</v>
      </c>
    </row>
    <row r="162" spans="1:16" s="7" customFormat="1" x14ac:dyDescent="0.25">
      <c r="A162" s="57" t="s">
        <v>57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1:16" s="7" customFormat="1" ht="30" x14ac:dyDescent="0.25">
      <c r="A163" s="12"/>
      <c r="B163" s="4" t="s">
        <v>93</v>
      </c>
      <c r="C163" s="5">
        <v>20</v>
      </c>
      <c r="D163" s="6">
        <f>G163/12</f>
        <v>0.64524999999999999</v>
      </c>
      <c r="E163" s="6">
        <v>1.6459999999999999</v>
      </c>
      <c r="F163" s="6">
        <v>4.4420000000000002</v>
      </c>
      <c r="G163" s="6">
        <v>7.7430000000000003</v>
      </c>
      <c r="H163" s="6">
        <v>78.463999999999999</v>
      </c>
      <c r="I163" s="6">
        <v>3.5999999999999997E-2</v>
      </c>
      <c r="J163" s="6">
        <v>0.86599999999999999</v>
      </c>
      <c r="K163" s="6">
        <v>37.311999999999998</v>
      </c>
      <c r="L163" s="6">
        <v>2.1230000000000002</v>
      </c>
      <c r="M163" s="6">
        <v>24.288</v>
      </c>
      <c r="N163" s="6">
        <v>40.863999999999997</v>
      </c>
      <c r="O163" s="6">
        <v>27.504000000000001</v>
      </c>
      <c r="P163" s="6">
        <v>0.56200000000000006</v>
      </c>
    </row>
    <row r="164" spans="1:16" s="7" customFormat="1" x14ac:dyDescent="0.25">
      <c r="A164" s="5">
        <v>386</v>
      </c>
      <c r="B164" s="4" t="s">
        <v>48</v>
      </c>
      <c r="C164" s="5">
        <v>90</v>
      </c>
      <c r="D164" s="6">
        <f>G164/12</f>
        <v>0.44249999999999995</v>
      </c>
      <c r="E164" s="6">
        <v>3.69</v>
      </c>
      <c r="F164" s="6">
        <v>1.35</v>
      </c>
      <c r="G164" s="6">
        <v>5.31</v>
      </c>
      <c r="H164" s="6">
        <v>51.3</v>
      </c>
      <c r="I164" s="6"/>
      <c r="J164" s="6">
        <v>0.54</v>
      </c>
      <c r="K164" s="6">
        <v>9</v>
      </c>
      <c r="L164" s="6"/>
      <c r="M164" s="6">
        <v>111.6</v>
      </c>
      <c r="N164" s="6">
        <v>85.5</v>
      </c>
      <c r="O164" s="6">
        <v>13.5</v>
      </c>
      <c r="P164" s="6">
        <v>0.09</v>
      </c>
    </row>
    <row r="165" spans="1:16" s="7" customFormat="1" x14ac:dyDescent="0.25">
      <c r="A165" s="5">
        <v>0</v>
      </c>
      <c r="B165" s="4" t="s">
        <v>41</v>
      </c>
      <c r="C165" s="5">
        <v>150</v>
      </c>
      <c r="D165" s="6">
        <f>G165/12</f>
        <v>0.9375</v>
      </c>
      <c r="E165" s="6">
        <v>1.2</v>
      </c>
      <c r="F165" s="6">
        <v>0.3</v>
      </c>
      <c r="G165" s="6">
        <v>11.25</v>
      </c>
      <c r="H165" s="6">
        <v>57</v>
      </c>
      <c r="I165" s="6">
        <v>0.09</v>
      </c>
      <c r="J165" s="6">
        <v>57</v>
      </c>
      <c r="K165" s="6"/>
      <c r="L165" s="6">
        <v>0.3</v>
      </c>
      <c r="M165" s="6">
        <v>52.5</v>
      </c>
      <c r="N165" s="6">
        <v>25.5</v>
      </c>
      <c r="O165" s="6">
        <v>16.5</v>
      </c>
      <c r="P165" s="6">
        <v>0.15</v>
      </c>
    </row>
    <row r="166" spans="1:16" s="7" customFormat="1" x14ac:dyDescent="0.25">
      <c r="A166" s="58" t="s">
        <v>58</v>
      </c>
      <c r="B166" s="58"/>
      <c r="C166" s="10">
        <f>SUM(C163:C165)</f>
        <v>260</v>
      </c>
      <c r="D166" s="6">
        <f>G166/12</f>
        <v>2.0252500000000002</v>
      </c>
      <c r="E166" s="11">
        <f>SUM(E163:E165)</f>
        <v>6.5360000000000005</v>
      </c>
      <c r="F166" s="11">
        <f t="shared" ref="F166:P166" si="37">SUM(F163:F165)</f>
        <v>6.0919999999999996</v>
      </c>
      <c r="G166" s="11">
        <f t="shared" si="37"/>
        <v>24.303000000000001</v>
      </c>
      <c r="H166" s="11">
        <f t="shared" si="37"/>
        <v>186.76400000000001</v>
      </c>
      <c r="I166" s="11">
        <f t="shared" si="37"/>
        <v>0.126</v>
      </c>
      <c r="J166" s="11">
        <f t="shared" si="37"/>
        <v>58.405999999999999</v>
      </c>
      <c r="K166" s="11">
        <f t="shared" si="37"/>
        <v>46.311999999999998</v>
      </c>
      <c r="L166" s="11">
        <f t="shared" si="37"/>
        <v>2.423</v>
      </c>
      <c r="M166" s="11">
        <f t="shared" si="37"/>
        <v>188.38800000000001</v>
      </c>
      <c r="N166" s="11">
        <f t="shared" si="37"/>
        <v>151.864</v>
      </c>
      <c r="O166" s="11">
        <f t="shared" si="37"/>
        <v>57.504000000000005</v>
      </c>
      <c r="P166" s="11">
        <f t="shared" si="37"/>
        <v>0.80200000000000005</v>
      </c>
    </row>
    <row r="167" spans="1:16" s="7" customFormat="1" x14ac:dyDescent="0.25">
      <c r="A167" s="57" t="s">
        <v>6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 s="7" customFormat="1" x14ac:dyDescent="0.25">
      <c r="A168" s="9">
        <v>99</v>
      </c>
      <c r="B168" s="4" t="s">
        <v>50</v>
      </c>
      <c r="C168" s="5">
        <v>250</v>
      </c>
      <c r="D168" s="6">
        <f>G168/12</f>
        <v>0.92666666666666664</v>
      </c>
      <c r="E168" s="6">
        <v>1.8779999999999999</v>
      </c>
      <c r="F168" s="6">
        <v>3.2629999999999999</v>
      </c>
      <c r="G168" s="6">
        <v>11.12</v>
      </c>
      <c r="H168" s="6">
        <v>81.873000000000005</v>
      </c>
      <c r="I168" s="6">
        <v>8.5999999999999993E-2</v>
      </c>
      <c r="J168" s="6">
        <v>21.3</v>
      </c>
      <c r="K168" s="6">
        <v>204</v>
      </c>
      <c r="L168" s="6">
        <v>1.466</v>
      </c>
      <c r="M168" s="6">
        <v>25.68</v>
      </c>
      <c r="N168" s="6">
        <v>52.27</v>
      </c>
      <c r="O168" s="6">
        <v>21.8</v>
      </c>
      <c r="P168" s="6">
        <v>0.80500000000000005</v>
      </c>
    </row>
    <row r="169" spans="1:16" s="7" customFormat="1" ht="30" x14ac:dyDescent="0.25">
      <c r="A169" s="9">
        <v>213</v>
      </c>
      <c r="B169" s="4" t="s">
        <v>55</v>
      </c>
      <c r="C169" s="5">
        <v>150</v>
      </c>
      <c r="D169" s="6">
        <f>G169/12</f>
        <v>1.1134999999999999</v>
      </c>
      <c r="E169" s="6">
        <v>16.138000000000002</v>
      </c>
      <c r="F169" s="6">
        <v>8.01</v>
      </c>
      <c r="G169" s="6">
        <v>13.362</v>
      </c>
      <c r="H169" s="6">
        <v>186.78</v>
      </c>
      <c r="I169" s="6">
        <v>8.5999999999999993E-2</v>
      </c>
      <c r="J169" s="6">
        <v>13.404</v>
      </c>
      <c r="K169" s="6">
        <v>19.399999999999999</v>
      </c>
      <c r="L169" s="6">
        <v>1.8660000000000001</v>
      </c>
      <c r="M169" s="6">
        <v>58.170999999999999</v>
      </c>
      <c r="N169" s="6">
        <v>95.125</v>
      </c>
      <c r="O169" s="6">
        <v>28.257000000000001</v>
      </c>
      <c r="P169" s="6">
        <v>0.82499999999999996</v>
      </c>
    </row>
    <row r="170" spans="1:16" s="7" customFormat="1" x14ac:dyDescent="0.25">
      <c r="A170" s="12" t="s">
        <v>90</v>
      </c>
      <c r="B170" s="4" t="s">
        <v>89</v>
      </c>
      <c r="C170" s="5">
        <v>80</v>
      </c>
      <c r="D170" s="6">
        <f>G170/12</f>
        <v>0.31383333333333335</v>
      </c>
      <c r="E170" s="6">
        <v>4.71</v>
      </c>
      <c r="F170" s="6">
        <v>5.0919999999999996</v>
      </c>
      <c r="G170" s="6">
        <v>3.766</v>
      </c>
      <c r="H170" s="6">
        <v>79.721999999999994</v>
      </c>
      <c r="I170" s="6">
        <v>6.8000000000000005E-2</v>
      </c>
      <c r="J170" s="6">
        <v>5.2</v>
      </c>
      <c r="K170" s="6">
        <v>85</v>
      </c>
      <c r="L170" s="6">
        <v>1.1399999999999999</v>
      </c>
      <c r="M170" s="6">
        <v>27.492000000000001</v>
      </c>
      <c r="N170" s="6">
        <v>82.02</v>
      </c>
      <c r="O170" s="6">
        <v>13.288</v>
      </c>
      <c r="P170" s="6">
        <v>1.038</v>
      </c>
    </row>
    <row r="171" spans="1:16" s="7" customFormat="1" ht="30" x14ac:dyDescent="0.25">
      <c r="A171" s="13">
        <v>342</v>
      </c>
      <c r="B171" s="4" t="s">
        <v>118</v>
      </c>
      <c r="C171" s="5">
        <v>200</v>
      </c>
      <c r="D171" s="6">
        <f>G171/12</f>
        <v>0.32708333333333334</v>
      </c>
      <c r="E171" s="6">
        <v>0.16</v>
      </c>
      <c r="F171" s="6">
        <v>0.16</v>
      </c>
      <c r="G171" s="6">
        <v>3.9249999999999998</v>
      </c>
      <c r="H171" s="6">
        <v>18.8</v>
      </c>
      <c r="I171" s="6">
        <v>1.2E-2</v>
      </c>
      <c r="J171" s="6">
        <v>4</v>
      </c>
      <c r="K171" s="6">
        <v>2</v>
      </c>
      <c r="L171" s="6">
        <v>0.08</v>
      </c>
      <c r="M171" s="6">
        <v>6.4</v>
      </c>
      <c r="N171" s="6">
        <v>4.4000000000000004</v>
      </c>
      <c r="O171" s="6">
        <v>3.6</v>
      </c>
      <c r="P171" s="6">
        <v>0.88</v>
      </c>
    </row>
    <row r="172" spans="1:16" s="7" customFormat="1" x14ac:dyDescent="0.25">
      <c r="A172" s="12"/>
      <c r="B172" s="4" t="s">
        <v>17</v>
      </c>
      <c r="C172" s="5">
        <v>60</v>
      </c>
      <c r="D172" s="6">
        <f>G172/12</f>
        <v>1.71</v>
      </c>
      <c r="E172" s="6">
        <v>3.96</v>
      </c>
      <c r="F172" s="6">
        <v>0.72</v>
      </c>
      <c r="G172" s="6">
        <v>20.52</v>
      </c>
      <c r="H172" s="6">
        <v>104.4</v>
      </c>
      <c r="I172" s="6">
        <v>0.12</v>
      </c>
      <c r="J172" s="6">
        <v>0</v>
      </c>
      <c r="K172" s="6">
        <v>3.6</v>
      </c>
      <c r="L172" s="6">
        <v>1.32</v>
      </c>
      <c r="M172" s="6">
        <v>21</v>
      </c>
      <c r="N172" s="6">
        <v>94.8</v>
      </c>
      <c r="O172" s="6">
        <v>28.2</v>
      </c>
      <c r="P172" s="6">
        <v>2.34</v>
      </c>
    </row>
    <row r="173" spans="1:16" s="7" customFormat="1" hidden="1" x14ac:dyDescent="0.25">
      <c r="A173" s="5"/>
      <c r="B173" s="4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s="7" customFormat="1" x14ac:dyDescent="0.25">
      <c r="A174" s="58" t="s">
        <v>18</v>
      </c>
      <c r="B174" s="58"/>
      <c r="C174" s="10">
        <f>SUM(C168:C173)</f>
        <v>740</v>
      </c>
      <c r="D174" s="6">
        <f>G174/12</f>
        <v>4.3910833333333334</v>
      </c>
      <c r="E174" s="11">
        <f t="shared" ref="E174:P174" si="38">SUM(E168:E173)</f>
        <v>26.846000000000004</v>
      </c>
      <c r="F174" s="11">
        <f t="shared" si="38"/>
        <v>17.244999999999997</v>
      </c>
      <c r="G174" s="11">
        <f t="shared" si="38"/>
        <v>52.692999999999998</v>
      </c>
      <c r="H174" s="11">
        <f t="shared" si="38"/>
        <v>471.57500000000005</v>
      </c>
      <c r="I174" s="11">
        <f t="shared" si="38"/>
        <v>0.372</v>
      </c>
      <c r="J174" s="11">
        <f t="shared" si="38"/>
        <v>43.904000000000003</v>
      </c>
      <c r="K174" s="11">
        <f t="shared" si="38"/>
        <v>314</v>
      </c>
      <c r="L174" s="11">
        <f t="shared" si="38"/>
        <v>5.8719999999999999</v>
      </c>
      <c r="M174" s="11">
        <f t="shared" si="38"/>
        <v>138.74299999999999</v>
      </c>
      <c r="N174" s="11">
        <f t="shared" si="38"/>
        <v>328.61500000000001</v>
      </c>
      <c r="O174" s="11">
        <f t="shared" si="38"/>
        <v>95.144999999999996</v>
      </c>
      <c r="P174" s="11">
        <f t="shared" si="38"/>
        <v>5.8879999999999999</v>
      </c>
    </row>
    <row r="175" spans="1:16" s="7" customFormat="1" x14ac:dyDescent="0.25">
      <c r="A175" s="57" t="s">
        <v>39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1:16" s="7" customFormat="1" ht="30" x14ac:dyDescent="0.25">
      <c r="A176" s="12"/>
      <c r="B176" s="4" t="s">
        <v>93</v>
      </c>
      <c r="C176" s="5">
        <v>20</v>
      </c>
      <c r="D176" s="6">
        <f>G176/12</f>
        <v>0.64524999999999999</v>
      </c>
      <c r="E176" s="6">
        <v>1.6459999999999999</v>
      </c>
      <c r="F176" s="6">
        <v>4.4420000000000002</v>
      </c>
      <c r="G176" s="6">
        <v>7.7430000000000003</v>
      </c>
      <c r="H176" s="6">
        <v>78.463999999999999</v>
      </c>
      <c r="I176" s="6">
        <v>3.5999999999999997E-2</v>
      </c>
      <c r="J176" s="6">
        <v>0.86599999999999999</v>
      </c>
      <c r="K176" s="6">
        <v>37.311999999999998</v>
      </c>
      <c r="L176" s="6">
        <v>2.1230000000000002</v>
      </c>
      <c r="M176" s="6">
        <v>24.288</v>
      </c>
      <c r="N176" s="6">
        <v>40.863999999999997</v>
      </c>
      <c r="O176" s="6">
        <v>27.504000000000001</v>
      </c>
      <c r="P176" s="6">
        <v>0.56200000000000006</v>
      </c>
    </row>
    <row r="177" spans="1:16" s="7" customFormat="1" x14ac:dyDescent="0.25">
      <c r="A177" s="5">
        <v>386</v>
      </c>
      <c r="B177" s="4" t="s">
        <v>119</v>
      </c>
      <c r="C177" s="5">
        <v>90</v>
      </c>
      <c r="D177" s="6">
        <f>G177/12</f>
        <v>0.44249999999999995</v>
      </c>
      <c r="E177" s="6">
        <v>3.69</v>
      </c>
      <c r="F177" s="6">
        <v>1.35</v>
      </c>
      <c r="G177" s="6">
        <v>5.31</v>
      </c>
      <c r="H177" s="6">
        <v>51.3</v>
      </c>
      <c r="I177" s="6"/>
      <c r="J177" s="6">
        <v>0.54</v>
      </c>
      <c r="K177" s="6">
        <v>9</v>
      </c>
      <c r="L177" s="6"/>
      <c r="M177" s="6">
        <v>111.6</v>
      </c>
      <c r="N177" s="6">
        <v>85.5</v>
      </c>
      <c r="O177" s="6">
        <v>13.5</v>
      </c>
      <c r="P177" s="6">
        <v>0.09</v>
      </c>
    </row>
    <row r="178" spans="1:16" s="7" customFormat="1" x14ac:dyDescent="0.25">
      <c r="A178" s="5">
        <v>0</v>
      </c>
      <c r="B178" s="4" t="s">
        <v>46</v>
      </c>
      <c r="C178" s="5">
        <v>150</v>
      </c>
      <c r="D178" s="6">
        <f>G178/12</f>
        <v>0.9375</v>
      </c>
      <c r="E178" s="6">
        <v>1.2</v>
      </c>
      <c r="F178" s="6">
        <v>0.3</v>
      </c>
      <c r="G178" s="6">
        <v>11.25</v>
      </c>
      <c r="H178" s="6">
        <v>57</v>
      </c>
      <c r="I178" s="6">
        <v>0.09</v>
      </c>
      <c r="J178" s="6">
        <v>57</v>
      </c>
      <c r="K178" s="6"/>
      <c r="L178" s="6">
        <v>0.3</v>
      </c>
      <c r="M178" s="6">
        <v>52.5</v>
      </c>
      <c r="N178" s="6">
        <v>25.5</v>
      </c>
      <c r="O178" s="6">
        <v>16.5</v>
      </c>
      <c r="P178" s="6">
        <v>0.15</v>
      </c>
    </row>
    <row r="179" spans="1:16" s="7" customFormat="1" x14ac:dyDescent="0.25">
      <c r="A179" s="58" t="s">
        <v>40</v>
      </c>
      <c r="B179" s="58"/>
      <c r="C179" s="10">
        <f>SUM(C176:C178)</f>
        <v>260</v>
      </c>
      <c r="D179" s="6">
        <f>G179/12</f>
        <v>2.0252500000000002</v>
      </c>
      <c r="E179" s="11">
        <f>SUM(E176:E178)</f>
        <v>6.5360000000000005</v>
      </c>
      <c r="F179" s="11">
        <f t="shared" ref="F179:P179" si="39">SUM(F176:F178)</f>
        <v>6.0919999999999996</v>
      </c>
      <c r="G179" s="11">
        <f t="shared" si="39"/>
        <v>24.303000000000001</v>
      </c>
      <c r="H179" s="11">
        <f t="shared" si="39"/>
        <v>186.76400000000001</v>
      </c>
      <c r="I179" s="11">
        <f t="shared" si="39"/>
        <v>0.126</v>
      </c>
      <c r="J179" s="11">
        <f t="shared" si="39"/>
        <v>58.405999999999999</v>
      </c>
      <c r="K179" s="11">
        <f t="shared" si="39"/>
        <v>46.311999999999998</v>
      </c>
      <c r="L179" s="11">
        <f t="shared" si="39"/>
        <v>2.423</v>
      </c>
      <c r="M179" s="11">
        <f t="shared" si="39"/>
        <v>188.38800000000001</v>
      </c>
      <c r="N179" s="11">
        <f t="shared" si="39"/>
        <v>151.864</v>
      </c>
      <c r="O179" s="11">
        <f t="shared" si="39"/>
        <v>57.504000000000005</v>
      </c>
      <c r="P179" s="11">
        <f t="shared" si="39"/>
        <v>0.80200000000000005</v>
      </c>
    </row>
    <row r="180" spans="1:16" s="7" customFormat="1" x14ac:dyDescent="0.25">
      <c r="A180" s="59" t="s">
        <v>64</v>
      </c>
      <c r="B180" s="59"/>
      <c r="C180" s="14">
        <f>C179+C174+C166+C161</f>
        <v>2010</v>
      </c>
      <c r="D180" s="15">
        <f t="shared" ref="D180:P180" si="40">D179+D174+D166+D161</f>
        <v>13.589833333333335</v>
      </c>
      <c r="E180" s="15">
        <f t="shared" si="40"/>
        <v>61.741000000000007</v>
      </c>
      <c r="F180" s="15">
        <f t="shared" si="40"/>
        <v>43.742999999999995</v>
      </c>
      <c r="G180" s="15">
        <f t="shared" si="40"/>
        <v>163.078</v>
      </c>
      <c r="H180" s="15">
        <f t="shared" si="40"/>
        <v>1314.681</v>
      </c>
      <c r="I180" s="15">
        <f t="shared" si="40"/>
        <v>1.0880000000000001</v>
      </c>
      <c r="J180" s="15">
        <f t="shared" si="40"/>
        <v>214.96100000000001</v>
      </c>
      <c r="K180" s="15">
        <f t="shared" si="40"/>
        <v>945.71400000000006</v>
      </c>
      <c r="L180" s="15">
        <f t="shared" si="40"/>
        <v>13.957000000000001</v>
      </c>
      <c r="M180" s="15">
        <f t="shared" si="40"/>
        <v>634.18299999999999</v>
      </c>
      <c r="N180" s="15">
        <f t="shared" si="40"/>
        <v>982.27200000000016</v>
      </c>
      <c r="O180" s="15">
        <f t="shared" si="40"/>
        <v>319.55700000000002</v>
      </c>
      <c r="P180" s="15">
        <f t="shared" si="40"/>
        <v>18.271000000000001</v>
      </c>
    </row>
    <row r="181" spans="1:16" s="7" customFormat="1" x14ac:dyDescent="0.25">
      <c r="A181" s="70" t="s">
        <v>23</v>
      </c>
      <c r="B181" s="70"/>
      <c r="C181" s="70"/>
      <c r="D181" s="70"/>
      <c r="E181" s="70"/>
      <c r="F181" s="70"/>
      <c r="G181" s="70"/>
      <c r="H181" s="70"/>
      <c r="I181" s="47"/>
      <c r="J181" s="47"/>
      <c r="K181" s="47"/>
      <c r="L181" s="47"/>
      <c r="M181" s="47"/>
      <c r="N181" s="47"/>
      <c r="O181" s="47"/>
      <c r="P181" s="47"/>
    </row>
    <row r="182" spans="1:16" s="7" customFormat="1" x14ac:dyDescent="0.25">
      <c r="A182" s="69" t="s">
        <v>31</v>
      </c>
      <c r="B182" s="69" t="s">
        <v>30</v>
      </c>
      <c r="C182" s="69" t="s">
        <v>0</v>
      </c>
      <c r="D182" s="68"/>
      <c r="E182" s="68" t="s">
        <v>1</v>
      </c>
      <c r="F182" s="68"/>
      <c r="G182" s="68"/>
      <c r="H182" s="68" t="s">
        <v>29</v>
      </c>
      <c r="I182" s="68" t="s">
        <v>7</v>
      </c>
      <c r="J182" s="68"/>
      <c r="K182" s="68"/>
      <c r="L182" s="68"/>
      <c r="M182" s="68" t="s">
        <v>8</v>
      </c>
      <c r="N182" s="68"/>
      <c r="O182" s="68"/>
      <c r="P182" s="68"/>
    </row>
    <row r="183" spans="1:16" s="7" customFormat="1" x14ac:dyDescent="0.25">
      <c r="A183" s="69"/>
      <c r="B183" s="69"/>
      <c r="C183" s="69"/>
      <c r="D183" s="68"/>
      <c r="E183" s="16" t="s">
        <v>2</v>
      </c>
      <c r="F183" s="16" t="s">
        <v>3</v>
      </c>
      <c r="G183" s="16" t="s">
        <v>4</v>
      </c>
      <c r="H183" s="68"/>
      <c r="I183" s="16" t="s">
        <v>9</v>
      </c>
      <c r="J183" s="16" t="s">
        <v>10</v>
      </c>
      <c r="K183" s="16" t="s">
        <v>11</v>
      </c>
      <c r="L183" s="16" t="s">
        <v>12</v>
      </c>
      <c r="M183" s="16" t="s">
        <v>13</v>
      </c>
      <c r="N183" s="16" t="s">
        <v>14</v>
      </c>
      <c r="O183" s="16" t="s">
        <v>15</v>
      </c>
      <c r="P183" s="16" t="s">
        <v>16</v>
      </c>
    </row>
    <row r="184" spans="1:16" s="7" customFormat="1" x14ac:dyDescent="0.25">
      <c r="A184" s="57" t="s">
        <v>19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 s="7" customFormat="1" ht="30" x14ac:dyDescent="0.25">
      <c r="A185" s="8">
        <v>71</v>
      </c>
      <c r="B185" s="4" t="s">
        <v>120</v>
      </c>
      <c r="C185" s="5">
        <v>70</v>
      </c>
      <c r="D185" s="6">
        <f>G185/12</f>
        <v>0.22166666666666668</v>
      </c>
      <c r="E185" s="6">
        <v>0.77</v>
      </c>
      <c r="F185" s="6">
        <v>0.14000000000000001</v>
      </c>
      <c r="G185" s="6">
        <v>2.66</v>
      </c>
      <c r="H185" s="6">
        <v>16.8</v>
      </c>
      <c r="I185" s="6">
        <v>4.2000000000000003E-2</v>
      </c>
      <c r="J185" s="6">
        <v>17.5</v>
      </c>
      <c r="K185" s="6"/>
      <c r="L185" s="6">
        <v>0.49</v>
      </c>
      <c r="M185" s="6">
        <v>9.8000000000000007</v>
      </c>
      <c r="N185" s="6">
        <v>18.2</v>
      </c>
      <c r="O185" s="6">
        <v>14</v>
      </c>
      <c r="P185" s="6">
        <v>0.63</v>
      </c>
    </row>
    <row r="186" spans="1:16" s="7" customFormat="1" ht="30" x14ac:dyDescent="0.25">
      <c r="A186" s="20">
        <v>235</v>
      </c>
      <c r="B186" s="4" t="s">
        <v>79</v>
      </c>
      <c r="C186" s="5">
        <v>90</v>
      </c>
      <c r="D186" s="6">
        <f t="shared" ref="D186:D191" si="41">G186/12</f>
        <v>0.69166666666666676</v>
      </c>
      <c r="E186" s="6">
        <v>13.605</v>
      </c>
      <c r="F186" s="6">
        <v>13.807</v>
      </c>
      <c r="G186" s="6">
        <v>8.3000000000000007</v>
      </c>
      <c r="H186" s="6">
        <v>212.494</v>
      </c>
      <c r="I186" s="6">
        <v>0.11600000000000001</v>
      </c>
      <c r="J186" s="6">
        <v>4.97</v>
      </c>
      <c r="K186" s="6">
        <v>34.9</v>
      </c>
      <c r="L186" s="6">
        <v>4.4720000000000004</v>
      </c>
      <c r="M186" s="6">
        <v>52.77</v>
      </c>
      <c r="N186" s="6">
        <v>208.22</v>
      </c>
      <c r="O186" s="6">
        <v>48.44</v>
      </c>
      <c r="P186" s="6">
        <v>1.2310000000000001</v>
      </c>
    </row>
    <row r="187" spans="1:16" s="7" customFormat="1" x14ac:dyDescent="0.25">
      <c r="A187" s="9">
        <v>125</v>
      </c>
      <c r="B187" s="4" t="s">
        <v>75</v>
      </c>
      <c r="C187" s="5">
        <v>150</v>
      </c>
      <c r="D187" s="6">
        <f t="shared" si="41"/>
        <v>2.0010833333333333</v>
      </c>
      <c r="E187" s="6">
        <v>2.972</v>
      </c>
      <c r="F187" s="6">
        <v>3.488</v>
      </c>
      <c r="G187" s="6">
        <v>24.013000000000002</v>
      </c>
      <c r="H187" s="6">
        <v>139.626</v>
      </c>
      <c r="I187" s="6">
        <v>0.17699999999999999</v>
      </c>
      <c r="J187" s="6">
        <v>29.4</v>
      </c>
      <c r="K187" s="6">
        <v>16</v>
      </c>
      <c r="L187" s="6">
        <v>0.187</v>
      </c>
      <c r="M187" s="6">
        <v>23.02</v>
      </c>
      <c r="N187" s="6">
        <v>87.96</v>
      </c>
      <c r="O187" s="6">
        <v>34.25</v>
      </c>
      <c r="P187" s="6">
        <v>1.389</v>
      </c>
    </row>
    <row r="188" spans="1:16" s="7" customFormat="1" ht="30" x14ac:dyDescent="0.25">
      <c r="A188" s="9">
        <v>349</v>
      </c>
      <c r="B188" s="4" t="s">
        <v>121</v>
      </c>
      <c r="C188" s="5">
        <v>200</v>
      </c>
      <c r="D188" s="6">
        <f t="shared" si="41"/>
        <v>0.84541666666666659</v>
      </c>
      <c r="E188" s="6">
        <v>0.78</v>
      </c>
      <c r="F188" s="6">
        <v>0.06</v>
      </c>
      <c r="G188" s="6">
        <v>10.145</v>
      </c>
      <c r="H188" s="6">
        <v>45.4</v>
      </c>
      <c r="I188" s="6">
        <v>0.02</v>
      </c>
      <c r="J188" s="6">
        <v>0.8</v>
      </c>
      <c r="K188" s="6"/>
      <c r="L188" s="6">
        <v>1.1000000000000001</v>
      </c>
      <c r="M188" s="6">
        <v>32</v>
      </c>
      <c r="N188" s="6">
        <v>29.2</v>
      </c>
      <c r="O188" s="6">
        <v>21</v>
      </c>
      <c r="P188" s="6">
        <v>0.64</v>
      </c>
    </row>
    <row r="189" spans="1:16" s="7" customFormat="1" x14ac:dyDescent="0.25">
      <c r="A189" s="12"/>
      <c r="B189" s="4" t="s">
        <v>17</v>
      </c>
      <c r="C189" s="5">
        <v>40</v>
      </c>
      <c r="D189" s="6">
        <f t="shared" si="41"/>
        <v>1.1399999999999999</v>
      </c>
      <c r="E189" s="6">
        <v>2.64</v>
      </c>
      <c r="F189" s="6">
        <v>0.48</v>
      </c>
      <c r="G189" s="6">
        <v>13.68</v>
      </c>
      <c r="H189" s="6">
        <v>69.599999999999994</v>
      </c>
      <c r="I189" s="6">
        <v>0.08</v>
      </c>
      <c r="J189" s="6">
        <v>0</v>
      </c>
      <c r="K189" s="6">
        <v>2.4</v>
      </c>
      <c r="L189" s="6">
        <v>0.88</v>
      </c>
      <c r="M189" s="6">
        <v>14</v>
      </c>
      <c r="N189" s="6">
        <v>63.2</v>
      </c>
      <c r="O189" s="6">
        <v>18.8</v>
      </c>
      <c r="P189" s="6">
        <v>1.56</v>
      </c>
    </row>
    <row r="190" spans="1:16" s="7" customFormat="1" x14ac:dyDescent="0.25">
      <c r="A190" s="5">
        <v>0</v>
      </c>
      <c r="B190" s="4" t="s">
        <v>42</v>
      </c>
      <c r="C190" s="5">
        <v>100</v>
      </c>
      <c r="D190" s="6">
        <f t="shared" si="41"/>
        <v>0.81666666666666676</v>
      </c>
      <c r="E190" s="6">
        <v>0.4</v>
      </c>
      <c r="F190" s="6">
        <v>0.4</v>
      </c>
      <c r="G190" s="6">
        <v>9.8000000000000007</v>
      </c>
      <c r="H190" s="6">
        <v>47</v>
      </c>
      <c r="I190" s="6">
        <v>0.03</v>
      </c>
      <c r="J190" s="6">
        <v>10</v>
      </c>
      <c r="K190" s="6">
        <v>5</v>
      </c>
      <c r="L190" s="6">
        <v>0.2</v>
      </c>
      <c r="M190" s="6">
        <v>16</v>
      </c>
      <c r="N190" s="6">
        <v>11</v>
      </c>
      <c r="O190" s="6">
        <v>9</v>
      </c>
      <c r="P190" s="6">
        <v>2.2000000000000002</v>
      </c>
    </row>
    <row r="191" spans="1:16" s="7" customFormat="1" x14ac:dyDescent="0.25">
      <c r="A191" s="58" t="s">
        <v>56</v>
      </c>
      <c r="B191" s="58"/>
      <c r="C191" s="10">
        <f>SUM(C185:C190)</f>
        <v>650</v>
      </c>
      <c r="D191" s="6">
        <f t="shared" si="41"/>
        <v>5.7164999999999999</v>
      </c>
      <c r="E191" s="11">
        <f t="shared" ref="E191:P191" si="42">SUM(E185:E190)</f>
        <v>21.167000000000002</v>
      </c>
      <c r="F191" s="11">
        <f t="shared" si="42"/>
        <v>18.375</v>
      </c>
      <c r="G191" s="11">
        <f t="shared" si="42"/>
        <v>68.597999999999999</v>
      </c>
      <c r="H191" s="11">
        <f t="shared" si="42"/>
        <v>530.91999999999996</v>
      </c>
      <c r="I191" s="11">
        <f t="shared" si="42"/>
        <v>0.46499999999999997</v>
      </c>
      <c r="J191" s="11">
        <f t="shared" si="42"/>
        <v>62.669999999999995</v>
      </c>
      <c r="K191" s="11">
        <f t="shared" si="42"/>
        <v>58.3</v>
      </c>
      <c r="L191" s="11">
        <f t="shared" si="42"/>
        <v>7.3290000000000006</v>
      </c>
      <c r="M191" s="11">
        <f t="shared" si="42"/>
        <v>147.59</v>
      </c>
      <c r="N191" s="11">
        <f t="shared" si="42"/>
        <v>417.78</v>
      </c>
      <c r="O191" s="11">
        <f t="shared" si="42"/>
        <v>145.49</v>
      </c>
      <c r="P191" s="11">
        <f t="shared" si="42"/>
        <v>7.65</v>
      </c>
    </row>
    <row r="192" spans="1:16" s="7" customFormat="1" x14ac:dyDescent="0.25">
      <c r="A192" s="57" t="s">
        <v>57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1:16" s="7" customFormat="1" ht="30" x14ac:dyDescent="0.25">
      <c r="A193" s="12"/>
      <c r="B193" s="4" t="s">
        <v>93</v>
      </c>
      <c r="C193" s="5">
        <v>20</v>
      </c>
      <c r="D193" s="6">
        <f>G193/12</f>
        <v>0.64524999999999999</v>
      </c>
      <c r="E193" s="6">
        <v>1.6459999999999999</v>
      </c>
      <c r="F193" s="6">
        <v>4.4420000000000002</v>
      </c>
      <c r="G193" s="6">
        <v>7.7430000000000003</v>
      </c>
      <c r="H193" s="6">
        <v>78.463999999999999</v>
      </c>
      <c r="I193" s="6">
        <v>3.5999999999999997E-2</v>
      </c>
      <c r="J193" s="6">
        <v>0.86599999999999999</v>
      </c>
      <c r="K193" s="6">
        <v>37.311999999999998</v>
      </c>
      <c r="L193" s="6">
        <v>2.1230000000000002</v>
      </c>
      <c r="M193" s="6">
        <v>24.288</v>
      </c>
      <c r="N193" s="6">
        <v>40.863999999999997</v>
      </c>
      <c r="O193" s="6">
        <v>27.504000000000001</v>
      </c>
      <c r="P193" s="6">
        <v>0.56200000000000006</v>
      </c>
    </row>
    <row r="194" spans="1:16" s="7" customFormat="1" x14ac:dyDescent="0.25">
      <c r="A194" s="5">
        <v>386</v>
      </c>
      <c r="B194" s="4" t="s">
        <v>48</v>
      </c>
      <c r="C194" s="5">
        <v>90</v>
      </c>
      <c r="D194" s="6">
        <f>G194/12</f>
        <v>0.44249999999999995</v>
      </c>
      <c r="E194" s="6">
        <v>3.69</v>
      </c>
      <c r="F194" s="6">
        <v>1.35</v>
      </c>
      <c r="G194" s="6">
        <v>5.31</v>
      </c>
      <c r="H194" s="6">
        <v>51.3</v>
      </c>
      <c r="I194" s="6"/>
      <c r="J194" s="6">
        <v>0.54</v>
      </c>
      <c r="K194" s="6">
        <v>9</v>
      </c>
      <c r="L194" s="6"/>
      <c r="M194" s="6">
        <v>111.6</v>
      </c>
      <c r="N194" s="6">
        <v>85.5</v>
      </c>
      <c r="O194" s="6">
        <v>13.5</v>
      </c>
      <c r="P194" s="6">
        <v>0.09</v>
      </c>
    </row>
    <row r="195" spans="1:16" s="7" customFormat="1" x14ac:dyDescent="0.25">
      <c r="A195" s="5">
        <v>0</v>
      </c>
      <c r="B195" s="4" t="s">
        <v>43</v>
      </c>
      <c r="C195" s="5">
        <v>150</v>
      </c>
      <c r="D195" s="6">
        <f>G195/12</f>
        <v>1.2249999999999999</v>
      </c>
      <c r="E195" s="6">
        <v>0.6</v>
      </c>
      <c r="F195" s="6">
        <v>0.6</v>
      </c>
      <c r="G195" s="6">
        <v>14.7</v>
      </c>
      <c r="H195" s="6">
        <v>70.5</v>
      </c>
      <c r="I195" s="6">
        <v>4.4999999999999998E-2</v>
      </c>
      <c r="J195" s="6">
        <v>15</v>
      </c>
      <c r="K195" s="6">
        <v>7.5</v>
      </c>
      <c r="L195" s="6">
        <v>0.3</v>
      </c>
      <c r="M195" s="6">
        <v>24</v>
      </c>
      <c r="N195" s="6">
        <v>16.5</v>
      </c>
      <c r="O195" s="6">
        <v>13.5</v>
      </c>
      <c r="P195" s="6">
        <v>3.3</v>
      </c>
    </row>
    <row r="196" spans="1:16" s="7" customFormat="1" x14ac:dyDescent="0.25">
      <c r="A196" s="58" t="s">
        <v>58</v>
      </c>
      <c r="B196" s="58"/>
      <c r="C196" s="10">
        <f>SUM(C193:C195)</f>
        <v>260</v>
      </c>
      <c r="D196" s="6">
        <f>G196/12</f>
        <v>2.3127499999999999</v>
      </c>
      <c r="E196" s="11">
        <f>SUM(E193:E195)</f>
        <v>5.9359999999999999</v>
      </c>
      <c r="F196" s="11">
        <f t="shared" ref="F196:P196" si="43">SUM(F193:F195)</f>
        <v>6.3919999999999995</v>
      </c>
      <c r="G196" s="11">
        <f t="shared" si="43"/>
        <v>27.753</v>
      </c>
      <c r="H196" s="11">
        <f t="shared" si="43"/>
        <v>200.26400000000001</v>
      </c>
      <c r="I196" s="11">
        <f t="shared" si="43"/>
        <v>8.0999999999999989E-2</v>
      </c>
      <c r="J196" s="11">
        <f t="shared" si="43"/>
        <v>16.405999999999999</v>
      </c>
      <c r="K196" s="11">
        <f t="shared" si="43"/>
        <v>53.811999999999998</v>
      </c>
      <c r="L196" s="11">
        <f t="shared" si="43"/>
        <v>2.423</v>
      </c>
      <c r="M196" s="11">
        <f t="shared" si="43"/>
        <v>159.88800000000001</v>
      </c>
      <c r="N196" s="11">
        <f t="shared" si="43"/>
        <v>142.864</v>
      </c>
      <c r="O196" s="11">
        <f t="shared" si="43"/>
        <v>54.504000000000005</v>
      </c>
      <c r="P196" s="11">
        <f t="shared" si="43"/>
        <v>3.952</v>
      </c>
    </row>
    <row r="197" spans="1:16" s="7" customFormat="1" x14ac:dyDescent="0.25">
      <c r="A197" s="57" t="s">
        <v>6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 s="7" customFormat="1" x14ac:dyDescent="0.25">
      <c r="A198" s="4" t="s">
        <v>87</v>
      </c>
      <c r="B198" s="4" t="s">
        <v>122</v>
      </c>
      <c r="C198" s="12">
        <v>250</v>
      </c>
      <c r="D198" s="6">
        <f>G198/12</f>
        <v>0.66516666666666668</v>
      </c>
      <c r="E198" s="12">
        <v>1.7849999999999999</v>
      </c>
      <c r="F198" s="12">
        <v>5.0979999999999999</v>
      </c>
      <c r="G198" s="12">
        <v>7.9820000000000002</v>
      </c>
      <c r="H198" s="12">
        <v>85.944999999999993</v>
      </c>
      <c r="I198" s="12">
        <v>0.04</v>
      </c>
      <c r="J198" s="12">
        <v>22.3</v>
      </c>
      <c r="K198" s="12">
        <v>260</v>
      </c>
      <c r="L198" s="12">
        <v>2.4119999999999999</v>
      </c>
      <c r="M198" s="12">
        <v>40.89</v>
      </c>
      <c r="N198" s="12">
        <v>45.06</v>
      </c>
      <c r="O198" s="12">
        <v>23.66</v>
      </c>
      <c r="P198" s="12">
        <v>1.101</v>
      </c>
    </row>
    <row r="199" spans="1:16" s="7" customFormat="1" ht="30" x14ac:dyDescent="0.25">
      <c r="A199" s="8" t="s">
        <v>86</v>
      </c>
      <c r="B199" s="4" t="s">
        <v>123</v>
      </c>
      <c r="C199" s="5">
        <v>90</v>
      </c>
      <c r="D199" s="6">
        <f t="shared" ref="D199:D204" si="44">G199/12</f>
        <v>0.25033333333333335</v>
      </c>
      <c r="E199" s="6">
        <v>15.656000000000001</v>
      </c>
      <c r="F199" s="6">
        <v>10.499000000000001</v>
      </c>
      <c r="G199" s="6">
        <v>3.004</v>
      </c>
      <c r="H199" s="6">
        <v>169.53299999999999</v>
      </c>
      <c r="I199" s="6">
        <v>5.8000000000000003E-2</v>
      </c>
      <c r="J199" s="6">
        <v>3.3</v>
      </c>
      <c r="K199" s="6">
        <v>80</v>
      </c>
      <c r="L199" s="6">
        <v>1.704</v>
      </c>
      <c r="M199" s="6">
        <v>13.582000000000001</v>
      </c>
      <c r="N199" s="6">
        <v>150.33500000000001</v>
      </c>
      <c r="O199" s="6">
        <v>21.777999999999999</v>
      </c>
      <c r="P199" s="6">
        <v>2.2490000000000001</v>
      </c>
    </row>
    <row r="200" spans="1:16" s="7" customFormat="1" x14ac:dyDescent="0.25">
      <c r="A200" s="21"/>
      <c r="B200" s="4" t="s">
        <v>142</v>
      </c>
      <c r="C200" s="5">
        <v>155</v>
      </c>
      <c r="D200" s="6">
        <f t="shared" si="44"/>
        <v>1.7898333333333334</v>
      </c>
      <c r="E200" s="6">
        <v>4.7649999999999997</v>
      </c>
      <c r="F200" s="6">
        <v>4.8630000000000004</v>
      </c>
      <c r="G200" s="6">
        <v>21.478000000000002</v>
      </c>
      <c r="H200" s="6">
        <v>148.54499999999999</v>
      </c>
      <c r="I200" s="6">
        <v>0.16200000000000001</v>
      </c>
      <c r="J200" s="6"/>
      <c r="K200" s="6">
        <v>20</v>
      </c>
      <c r="L200" s="6">
        <v>0.35</v>
      </c>
      <c r="M200" s="6">
        <v>9.8219999999999992</v>
      </c>
      <c r="N200" s="6">
        <v>113.479</v>
      </c>
      <c r="O200" s="6">
        <v>75.066999999999993</v>
      </c>
      <c r="P200" s="6">
        <v>2.5310000000000001</v>
      </c>
    </row>
    <row r="201" spans="1:16" s="7" customFormat="1" ht="30" x14ac:dyDescent="0.25">
      <c r="A201" s="9">
        <v>349</v>
      </c>
      <c r="B201" s="4" t="s">
        <v>124</v>
      </c>
      <c r="C201" s="5">
        <v>200</v>
      </c>
      <c r="D201" s="6">
        <f t="shared" si="44"/>
        <v>0.84541666666666659</v>
      </c>
      <c r="E201" s="6">
        <v>0.78</v>
      </c>
      <c r="F201" s="6">
        <v>0.06</v>
      </c>
      <c r="G201" s="6">
        <v>10.145</v>
      </c>
      <c r="H201" s="6">
        <v>45.4</v>
      </c>
      <c r="I201" s="6">
        <v>0.02</v>
      </c>
      <c r="J201" s="6">
        <v>0.8</v>
      </c>
      <c r="K201" s="6"/>
      <c r="L201" s="6">
        <v>1.1000000000000001</v>
      </c>
      <c r="M201" s="6">
        <v>32</v>
      </c>
      <c r="N201" s="6">
        <v>29.2</v>
      </c>
      <c r="O201" s="6">
        <v>21</v>
      </c>
      <c r="P201" s="6">
        <v>0.64</v>
      </c>
    </row>
    <row r="202" spans="1:16" s="7" customFormat="1" x14ac:dyDescent="0.25">
      <c r="A202" s="12"/>
      <c r="B202" s="4" t="s">
        <v>17</v>
      </c>
      <c r="C202" s="5">
        <v>60</v>
      </c>
      <c r="D202" s="6">
        <f t="shared" si="44"/>
        <v>1.71</v>
      </c>
      <c r="E202" s="6">
        <v>3.96</v>
      </c>
      <c r="F202" s="6">
        <v>0.72</v>
      </c>
      <c r="G202" s="6">
        <v>20.52</v>
      </c>
      <c r="H202" s="6">
        <v>104.4</v>
      </c>
      <c r="I202" s="6">
        <v>0.12</v>
      </c>
      <c r="J202" s="6">
        <v>0</v>
      </c>
      <c r="K202" s="6">
        <v>3.6</v>
      </c>
      <c r="L202" s="6">
        <v>1.32</v>
      </c>
      <c r="M202" s="6">
        <v>21</v>
      </c>
      <c r="N202" s="6">
        <v>94.8</v>
      </c>
      <c r="O202" s="6">
        <v>28.2</v>
      </c>
      <c r="P202" s="6">
        <v>2.34</v>
      </c>
    </row>
    <row r="203" spans="1:16" s="7" customFormat="1" x14ac:dyDescent="0.25">
      <c r="A203" s="12"/>
      <c r="B203" s="4" t="s">
        <v>42</v>
      </c>
      <c r="C203" s="5">
        <v>200</v>
      </c>
      <c r="D203" s="6">
        <f t="shared" si="44"/>
        <v>1.6333333333333335</v>
      </c>
      <c r="E203" s="6">
        <v>0.8</v>
      </c>
      <c r="F203" s="6">
        <v>0.8</v>
      </c>
      <c r="G203" s="6">
        <v>19.600000000000001</v>
      </c>
      <c r="H203" s="6">
        <v>94</v>
      </c>
      <c r="I203" s="6">
        <v>0.06</v>
      </c>
      <c r="J203" s="6">
        <v>20</v>
      </c>
      <c r="K203" s="6">
        <v>10</v>
      </c>
      <c r="L203" s="6">
        <v>0.4</v>
      </c>
      <c r="M203" s="6">
        <v>32</v>
      </c>
      <c r="N203" s="6">
        <v>22</v>
      </c>
      <c r="O203" s="6">
        <v>18</v>
      </c>
      <c r="P203" s="6">
        <v>4.4000000000000004</v>
      </c>
    </row>
    <row r="204" spans="1:16" s="7" customFormat="1" x14ac:dyDescent="0.25">
      <c r="A204" s="58" t="s">
        <v>18</v>
      </c>
      <c r="B204" s="58"/>
      <c r="C204" s="10">
        <f>SUM(C198:C203)</f>
        <v>955</v>
      </c>
      <c r="D204" s="6">
        <f t="shared" si="44"/>
        <v>6.8940833333333318</v>
      </c>
      <c r="E204" s="11">
        <f>SUM(E198:E203)</f>
        <v>27.746000000000002</v>
      </c>
      <c r="F204" s="11">
        <f t="shared" ref="F204:P204" si="45">SUM(F198:F203)</f>
        <v>22.04</v>
      </c>
      <c r="G204" s="11">
        <f t="shared" si="45"/>
        <v>82.728999999999985</v>
      </c>
      <c r="H204" s="11">
        <f t="shared" si="45"/>
        <v>647.82299999999998</v>
      </c>
      <c r="I204" s="11">
        <f t="shared" si="45"/>
        <v>0.46</v>
      </c>
      <c r="J204" s="11">
        <f t="shared" si="45"/>
        <v>46.400000000000006</v>
      </c>
      <c r="K204" s="11">
        <f t="shared" si="45"/>
        <v>373.6</v>
      </c>
      <c r="L204" s="11">
        <f t="shared" si="45"/>
        <v>7.2859999999999996</v>
      </c>
      <c r="M204" s="11">
        <f t="shared" si="45"/>
        <v>149.29399999999998</v>
      </c>
      <c r="N204" s="11">
        <f t="shared" si="45"/>
        <v>454.87400000000002</v>
      </c>
      <c r="O204" s="11">
        <f t="shared" si="45"/>
        <v>187.70499999999998</v>
      </c>
      <c r="P204" s="11">
        <f t="shared" si="45"/>
        <v>13.261000000000001</v>
      </c>
    </row>
    <row r="205" spans="1:16" s="7" customFormat="1" x14ac:dyDescent="0.25">
      <c r="A205" s="57" t="s">
        <v>39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 s="7" customFormat="1" ht="30" x14ac:dyDescent="0.25">
      <c r="A206" s="12"/>
      <c r="B206" s="4" t="s">
        <v>93</v>
      </c>
      <c r="C206" s="5">
        <v>20</v>
      </c>
      <c r="D206" s="6">
        <f>G206/12</f>
        <v>0.64524999999999999</v>
      </c>
      <c r="E206" s="6">
        <v>1.6459999999999999</v>
      </c>
      <c r="F206" s="6">
        <v>4.4420000000000002</v>
      </c>
      <c r="G206" s="6">
        <v>7.7430000000000003</v>
      </c>
      <c r="H206" s="6">
        <v>78.463999999999999</v>
      </c>
      <c r="I206" s="6">
        <v>3.5999999999999997E-2</v>
      </c>
      <c r="J206" s="6">
        <v>0.86599999999999999</v>
      </c>
      <c r="K206" s="6">
        <v>37.311999999999998</v>
      </c>
      <c r="L206" s="6">
        <v>2.1230000000000002</v>
      </c>
      <c r="M206" s="6">
        <v>24.288</v>
      </c>
      <c r="N206" s="6">
        <v>40.863999999999997</v>
      </c>
      <c r="O206" s="6">
        <v>27.504000000000001</v>
      </c>
      <c r="P206" s="6">
        <v>0.56200000000000006</v>
      </c>
    </row>
    <row r="207" spans="1:16" s="7" customFormat="1" x14ac:dyDescent="0.25">
      <c r="A207" s="5">
        <v>386</v>
      </c>
      <c r="B207" s="4" t="s">
        <v>48</v>
      </c>
      <c r="C207" s="5">
        <v>90</v>
      </c>
      <c r="D207" s="6">
        <f>G207/12</f>
        <v>0.44249999999999995</v>
      </c>
      <c r="E207" s="6">
        <v>3.69</v>
      </c>
      <c r="F207" s="6">
        <v>1.35</v>
      </c>
      <c r="G207" s="6">
        <v>5.31</v>
      </c>
      <c r="H207" s="6">
        <v>51.3</v>
      </c>
      <c r="I207" s="6"/>
      <c r="J207" s="6">
        <v>0.54</v>
      </c>
      <c r="K207" s="6">
        <v>9</v>
      </c>
      <c r="L207" s="6"/>
      <c r="M207" s="6">
        <v>111.6</v>
      </c>
      <c r="N207" s="6">
        <v>85.5</v>
      </c>
      <c r="O207" s="6">
        <v>13.5</v>
      </c>
      <c r="P207" s="6">
        <v>0.09</v>
      </c>
    </row>
    <row r="208" spans="1:16" s="7" customFormat="1" x14ac:dyDescent="0.25">
      <c r="A208" s="5">
        <v>0</v>
      </c>
      <c r="B208" s="4" t="s">
        <v>43</v>
      </c>
      <c r="C208" s="5">
        <v>150</v>
      </c>
      <c r="D208" s="6">
        <f>G208/12</f>
        <v>1.2249999999999999</v>
      </c>
      <c r="E208" s="6">
        <v>0.6</v>
      </c>
      <c r="F208" s="6">
        <v>0.6</v>
      </c>
      <c r="G208" s="6">
        <v>14.7</v>
      </c>
      <c r="H208" s="6">
        <v>70.5</v>
      </c>
      <c r="I208" s="6">
        <v>4.4999999999999998E-2</v>
      </c>
      <c r="J208" s="6">
        <v>15</v>
      </c>
      <c r="K208" s="6">
        <v>7.5</v>
      </c>
      <c r="L208" s="6">
        <v>0.3</v>
      </c>
      <c r="M208" s="6">
        <v>24</v>
      </c>
      <c r="N208" s="6">
        <v>16.5</v>
      </c>
      <c r="O208" s="6">
        <v>13.5</v>
      </c>
      <c r="P208" s="6">
        <v>3.3</v>
      </c>
    </row>
    <row r="209" spans="1:16" s="7" customFormat="1" x14ac:dyDescent="0.25">
      <c r="A209" s="58" t="s">
        <v>40</v>
      </c>
      <c r="B209" s="58"/>
      <c r="C209" s="10">
        <f>SUM(C206:C208)</f>
        <v>260</v>
      </c>
      <c r="D209" s="6">
        <f>G209/12</f>
        <v>2.3127499999999999</v>
      </c>
      <c r="E209" s="11">
        <f>SUM(E206:E208)</f>
        <v>5.9359999999999999</v>
      </c>
      <c r="F209" s="11">
        <f t="shared" ref="F209:P209" si="46">SUM(F206:F208)</f>
        <v>6.3919999999999995</v>
      </c>
      <c r="G209" s="11">
        <f t="shared" si="46"/>
        <v>27.753</v>
      </c>
      <c r="H209" s="11">
        <f t="shared" si="46"/>
        <v>200.26400000000001</v>
      </c>
      <c r="I209" s="11">
        <f t="shared" si="46"/>
        <v>8.0999999999999989E-2</v>
      </c>
      <c r="J209" s="11">
        <f t="shared" si="46"/>
        <v>16.405999999999999</v>
      </c>
      <c r="K209" s="11">
        <f t="shared" si="46"/>
        <v>53.811999999999998</v>
      </c>
      <c r="L209" s="11">
        <f t="shared" si="46"/>
        <v>2.423</v>
      </c>
      <c r="M209" s="11">
        <f t="shared" si="46"/>
        <v>159.88800000000001</v>
      </c>
      <c r="N209" s="11">
        <f t="shared" si="46"/>
        <v>142.864</v>
      </c>
      <c r="O209" s="11">
        <f t="shared" si="46"/>
        <v>54.504000000000005</v>
      </c>
      <c r="P209" s="11">
        <f t="shared" si="46"/>
        <v>3.952</v>
      </c>
    </row>
    <row r="210" spans="1:16" s="7" customFormat="1" x14ac:dyDescent="0.25">
      <c r="A210" s="59" t="s">
        <v>65</v>
      </c>
      <c r="B210" s="59"/>
      <c r="C210" s="14">
        <f>C209+C204+C196+C191</f>
        <v>2125</v>
      </c>
      <c r="D210" s="15">
        <f t="shared" ref="D210:P210" si="47">D209+D204+D196+D191</f>
        <v>17.236083333333333</v>
      </c>
      <c r="E210" s="15">
        <f t="shared" si="47"/>
        <v>60.785000000000004</v>
      </c>
      <c r="F210" s="15">
        <f t="shared" si="47"/>
        <v>53.198999999999998</v>
      </c>
      <c r="G210" s="15">
        <f t="shared" si="47"/>
        <v>206.83299999999997</v>
      </c>
      <c r="H210" s="15">
        <f t="shared" si="47"/>
        <v>1579.2710000000002</v>
      </c>
      <c r="I210" s="15">
        <f t="shared" si="47"/>
        <v>1.087</v>
      </c>
      <c r="J210" s="15">
        <f t="shared" si="47"/>
        <v>141.88200000000001</v>
      </c>
      <c r="K210" s="15">
        <f t="shared" si="47"/>
        <v>539.524</v>
      </c>
      <c r="L210" s="15">
        <f t="shared" si="47"/>
        <v>19.460999999999999</v>
      </c>
      <c r="M210" s="15">
        <f t="shared" si="47"/>
        <v>616.66000000000008</v>
      </c>
      <c r="N210" s="15">
        <f t="shared" si="47"/>
        <v>1158.3820000000001</v>
      </c>
      <c r="O210" s="15">
        <f t="shared" si="47"/>
        <v>442.20300000000003</v>
      </c>
      <c r="P210" s="15">
        <f t="shared" si="47"/>
        <v>28.814999999999998</v>
      </c>
    </row>
    <row r="211" spans="1:16" s="7" customFormat="1" x14ac:dyDescent="0.25">
      <c r="A211" s="70" t="s">
        <v>22</v>
      </c>
      <c r="B211" s="70"/>
      <c r="C211" s="70"/>
      <c r="D211" s="70"/>
      <c r="E211" s="70"/>
      <c r="F211" s="70"/>
      <c r="G211" s="70"/>
      <c r="H211" s="70"/>
      <c r="I211" s="47"/>
      <c r="J211" s="47"/>
      <c r="K211" s="47"/>
      <c r="L211" s="47"/>
      <c r="M211" s="47"/>
      <c r="N211" s="47"/>
      <c r="O211" s="47"/>
      <c r="P211" s="47"/>
    </row>
    <row r="212" spans="1:16" s="7" customFormat="1" x14ac:dyDescent="0.25">
      <c r="A212" s="69" t="s">
        <v>31</v>
      </c>
      <c r="B212" s="69" t="s">
        <v>30</v>
      </c>
      <c r="C212" s="69" t="s">
        <v>0</v>
      </c>
      <c r="D212" s="68"/>
      <c r="E212" s="68" t="s">
        <v>1</v>
      </c>
      <c r="F212" s="68"/>
      <c r="G212" s="68"/>
      <c r="H212" s="68" t="s">
        <v>29</v>
      </c>
      <c r="I212" s="68" t="s">
        <v>7</v>
      </c>
      <c r="J212" s="68"/>
      <c r="K212" s="68"/>
      <c r="L212" s="68"/>
      <c r="M212" s="68" t="s">
        <v>8</v>
      </c>
      <c r="N212" s="68"/>
      <c r="O212" s="68"/>
      <c r="P212" s="68"/>
    </row>
    <row r="213" spans="1:16" s="7" customFormat="1" x14ac:dyDescent="0.25">
      <c r="A213" s="69"/>
      <c r="B213" s="69"/>
      <c r="C213" s="69"/>
      <c r="D213" s="68"/>
      <c r="E213" s="16" t="s">
        <v>2</v>
      </c>
      <c r="F213" s="16" t="s">
        <v>3</v>
      </c>
      <c r="G213" s="16" t="s">
        <v>4</v>
      </c>
      <c r="H213" s="68"/>
      <c r="I213" s="16" t="s">
        <v>9</v>
      </c>
      <c r="J213" s="16" t="s">
        <v>10</v>
      </c>
      <c r="K213" s="16" t="s">
        <v>11</v>
      </c>
      <c r="L213" s="16" t="s">
        <v>12</v>
      </c>
      <c r="M213" s="16" t="s">
        <v>13</v>
      </c>
      <c r="N213" s="16" t="s">
        <v>14</v>
      </c>
      <c r="O213" s="16" t="s">
        <v>15</v>
      </c>
      <c r="P213" s="16" t="s">
        <v>16</v>
      </c>
    </row>
    <row r="214" spans="1:16" s="7" customFormat="1" x14ac:dyDescent="0.25">
      <c r="A214" s="57" t="s">
        <v>19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1:16" s="7" customFormat="1" ht="45" x14ac:dyDescent="0.25">
      <c r="A215" s="13">
        <v>45</v>
      </c>
      <c r="B215" s="4" t="s">
        <v>80</v>
      </c>
      <c r="C215" s="5">
        <v>80</v>
      </c>
      <c r="D215" s="6">
        <f>G215/12</f>
        <v>0.33116666666666666</v>
      </c>
      <c r="E215" s="6">
        <v>1.3340000000000001</v>
      </c>
      <c r="F215" s="6">
        <v>2.0760000000000001</v>
      </c>
      <c r="G215" s="6">
        <v>3.9740000000000002</v>
      </c>
      <c r="H215" s="6">
        <v>40.802</v>
      </c>
      <c r="I215" s="6">
        <v>2.8000000000000001E-2</v>
      </c>
      <c r="J215" s="6">
        <v>29.5</v>
      </c>
      <c r="K215" s="6">
        <v>280</v>
      </c>
      <c r="L215" s="6">
        <v>1</v>
      </c>
      <c r="M215" s="6">
        <v>34.5</v>
      </c>
      <c r="N215" s="6">
        <v>27.58</v>
      </c>
      <c r="O215" s="6">
        <v>15.56</v>
      </c>
      <c r="P215" s="6">
        <v>0.48199999999999998</v>
      </c>
    </row>
    <row r="216" spans="1:16" s="7" customFormat="1" ht="30" x14ac:dyDescent="0.25">
      <c r="A216" s="8">
        <v>278</v>
      </c>
      <c r="B216" s="4" t="s">
        <v>126</v>
      </c>
      <c r="C216" s="5">
        <v>60</v>
      </c>
      <c r="D216" s="6">
        <f t="shared" ref="D216:D222" si="48">G216/12</f>
        <v>0.57466666666666666</v>
      </c>
      <c r="E216" s="6">
        <v>8.9280000000000008</v>
      </c>
      <c r="F216" s="6">
        <v>8.1340000000000003</v>
      </c>
      <c r="G216" s="6">
        <v>6.8959999999999999</v>
      </c>
      <c r="H216" s="6">
        <v>136.72</v>
      </c>
      <c r="I216" s="6">
        <v>4.9000000000000002E-2</v>
      </c>
      <c r="J216" s="6">
        <v>2</v>
      </c>
      <c r="K216" s="6">
        <v>0.48</v>
      </c>
      <c r="L216" s="6">
        <v>3.008</v>
      </c>
      <c r="M216" s="6">
        <v>17.571999999999999</v>
      </c>
      <c r="N216" s="6">
        <v>96.85</v>
      </c>
      <c r="O216" s="6">
        <v>15.228</v>
      </c>
      <c r="P216" s="6">
        <v>1.5389999999999999</v>
      </c>
    </row>
    <row r="217" spans="1:16" s="7" customFormat="1" x14ac:dyDescent="0.25">
      <c r="A217" s="8">
        <v>330</v>
      </c>
      <c r="B217" s="4" t="s">
        <v>127</v>
      </c>
      <c r="C217" s="5">
        <v>50</v>
      </c>
      <c r="D217" s="6">
        <f t="shared" si="48"/>
        <v>0.252</v>
      </c>
      <c r="E217" s="6">
        <v>0.88400000000000001</v>
      </c>
      <c r="F217" s="6">
        <v>2.38</v>
      </c>
      <c r="G217" s="6">
        <v>3.024</v>
      </c>
      <c r="H217" s="6">
        <v>37.479999999999997</v>
      </c>
      <c r="I217" s="6">
        <v>4.0000000000000001E-3</v>
      </c>
      <c r="J217" s="6">
        <v>5.6000000000000001E-2</v>
      </c>
      <c r="K217" s="6">
        <v>14</v>
      </c>
      <c r="L217" s="6">
        <v>4.2000000000000003E-2</v>
      </c>
      <c r="M217" s="6">
        <v>12.32</v>
      </c>
      <c r="N217" s="6">
        <v>8.5399999999999991</v>
      </c>
      <c r="O217" s="6">
        <v>1.26</v>
      </c>
      <c r="P217" s="6">
        <v>2.8000000000000001E-2</v>
      </c>
    </row>
    <row r="218" spans="1:16" s="7" customFormat="1" ht="30" x14ac:dyDescent="0.25">
      <c r="A218" s="12"/>
      <c r="B218" s="4" t="s">
        <v>81</v>
      </c>
      <c r="C218" s="5">
        <v>155</v>
      </c>
      <c r="D218" s="6">
        <f t="shared" si="48"/>
        <v>1.7898333333333334</v>
      </c>
      <c r="E218" s="6">
        <v>4.7649999999999997</v>
      </c>
      <c r="F218" s="6">
        <v>4.8630000000000004</v>
      </c>
      <c r="G218" s="6">
        <v>21.478000000000002</v>
      </c>
      <c r="H218" s="6">
        <v>148.54499999999999</v>
      </c>
      <c r="I218" s="6">
        <v>0.16200000000000001</v>
      </c>
      <c r="J218" s="6"/>
      <c r="K218" s="6">
        <v>20</v>
      </c>
      <c r="L218" s="6">
        <v>0.35</v>
      </c>
      <c r="M218" s="6">
        <v>9.8219999999999992</v>
      </c>
      <c r="N218" s="6">
        <v>113.479</v>
      </c>
      <c r="O218" s="6">
        <v>75.066999999999993</v>
      </c>
      <c r="P218" s="6">
        <v>2.5310000000000001</v>
      </c>
    </row>
    <row r="219" spans="1:16" s="7" customFormat="1" ht="30" x14ac:dyDescent="0.25">
      <c r="A219" s="12"/>
      <c r="B219" s="4" t="s">
        <v>97</v>
      </c>
      <c r="C219" s="5">
        <v>200</v>
      </c>
      <c r="D219" s="6">
        <f t="shared" si="48"/>
        <v>0.32708333333333334</v>
      </c>
      <c r="E219" s="6">
        <v>0.16</v>
      </c>
      <c r="F219" s="6">
        <v>0.16</v>
      </c>
      <c r="G219" s="6">
        <v>3.9249999999999998</v>
      </c>
      <c r="H219" s="6">
        <v>18.800999999999998</v>
      </c>
      <c r="I219" s="6">
        <v>1.2E-2</v>
      </c>
      <c r="J219" s="6">
        <v>4.01</v>
      </c>
      <c r="K219" s="6">
        <v>2</v>
      </c>
      <c r="L219" s="6">
        <v>0.08</v>
      </c>
      <c r="M219" s="6">
        <v>6.8949999999999996</v>
      </c>
      <c r="N219" s="6">
        <v>5.2240000000000002</v>
      </c>
      <c r="O219" s="6">
        <v>4.04</v>
      </c>
      <c r="P219" s="6">
        <v>0.96199999999999997</v>
      </c>
    </row>
    <row r="220" spans="1:16" s="7" customFormat="1" x14ac:dyDescent="0.25">
      <c r="A220" s="12"/>
      <c r="B220" s="4" t="s">
        <v>17</v>
      </c>
      <c r="C220" s="5">
        <v>40</v>
      </c>
      <c r="D220" s="6">
        <f t="shared" si="48"/>
        <v>1.1399999999999999</v>
      </c>
      <c r="E220" s="6">
        <v>2.64</v>
      </c>
      <c r="F220" s="6">
        <v>0.48</v>
      </c>
      <c r="G220" s="6">
        <v>13.68</v>
      </c>
      <c r="H220" s="6">
        <v>69.599999999999994</v>
      </c>
      <c r="I220" s="6">
        <v>0.08</v>
      </c>
      <c r="J220" s="6"/>
      <c r="K220" s="6">
        <v>2.4</v>
      </c>
      <c r="L220" s="6">
        <v>0.88</v>
      </c>
      <c r="M220" s="6">
        <v>14</v>
      </c>
      <c r="N220" s="6">
        <v>63.2</v>
      </c>
      <c r="O220" s="6">
        <v>18.8</v>
      </c>
      <c r="P220" s="6">
        <v>1.56</v>
      </c>
    </row>
    <row r="221" spans="1:16" s="7" customFormat="1" hidden="1" x14ac:dyDescent="0.25">
      <c r="A221" s="12"/>
      <c r="B221" s="22"/>
      <c r="C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1:16" s="7" customFormat="1" x14ac:dyDescent="0.25">
      <c r="A222" s="58" t="s">
        <v>56</v>
      </c>
      <c r="B222" s="58"/>
      <c r="C222" s="10">
        <f>SUM(C215:C221)</f>
        <v>585</v>
      </c>
      <c r="D222" s="6">
        <f t="shared" si="48"/>
        <v>4.4147499999999997</v>
      </c>
      <c r="E222" s="11">
        <f>SUM(E215:E221)</f>
        <v>18.711000000000002</v>
      </c>
      <c r="F222" s="11">
        <f t="shared" ref="F222:P222" si="49">SUM(F215:F221)</f>
        <v>18.093</v>
      </c>
      <c r="G222" s="11">
        <f t="shared" si="49"/>
        <v>52.976999999999997</v>
      </c>
      <c r="H222" s="11">
        <f t="shared" si="49"/>
        <v>451.94799999999998</v>
      </c>
      <c r="I222" s="11">
        <f t="shared" si="49"/>
        <v>0.33500000000000002</v>
      </c>
      <c r="J222" s="11">
        <f t="shared" si="49"/>
        <v>35.566000000000003</v>
      </c>
      <c r="K222" s="11">
        <f t="shared" si="49"/>
        <v>318.88</v>
      </c>
      <c r="L222" s="11">
        <f t="shared" si="49"/>
        <v>5.3599999999999994</v>
      </c>
      <c r="M222" s="11">
        <f t="shared" si="49"/>
        <v>95.108999999999995</v>
      </c>
      <c r="N222" s="11">
        <f t="shared" si="49"/>
        <v>314.87299999999999</v>
      </c>
      <c r="O222" s="11">
        <f t="shared" si="49"/>
        <v>129.95500000000001</v>
      </c>
      <c r="P222" s="11">
        <f t="shared" si="49"/>
        <v>7.1020000000000003</v>
      </c>
    </row>
    <row r="223" spans="1:16" s="7" customFormat="1" x14ac:dyDescent="0.25">
      <c r="A223" s="57" t="s">
        <v>57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1:16" s="7" customFormat="1" ht="30" x14ac:dyDescent="0.25">
      <c r="A224" s="12"/>
      <c r="B224" s="4" t="s">
        <v>93</v>
      </c>
      <c r="C224" s="5">
        <v>20</v>
      </c>
      <c r="D224" s="6">
        <f>G224/12</f>
        <v>0.64524999999999999</v>
      </c>
      <c r="E224" s="6">
        <v>1.6459999999999999</v>
      </c>
      <c r="F224" s="6">
        <v>4.4420000000000002</v>
      </c>
      <c r="G224" s="6">
        <v>7.7430000000000003</v>
      </c>
      <c r="H224" s="6">
        <v>78.463999999999999</v>
      </c>
      <c r="I224" s="6">
        <v>3.5999999999999997E-2</v>
      </c>
      <c r="J224" s="6">
        <v>0.86599999999999999</v>
      </c>
      <c r="K224" s="6">
        <v>37.311999999999998</v>
      </c>
      <c r="L224" s="6">
        <v>2.1230000000000002</v>
      </c>
      <c r="M224" s="6">
        <v>24.288</v>
      </c>
      <c r="N224" s="6">
        <v>40.863999999999997</v>
      </c>
      <c r="O224" s="6">
        <v>27.504000000000001</v>
      </c>
      <c r="P224" s="6">
        <v>0.56200000000000006</v>
      </c>
    </row>
    <row r="225" spans="1:16" s="7" customFormat="1" x14ac:dyDescent="0.25">
      <c r="A225" s="5">
        <v>386</v>
      </c>
      <c r="B225" s="4" t="s">
        <v>48</v>
      </c>
      <c r="C225" s="5">
        <v>90</v>
      </c>
      <c r="D225" s="6">
        <f>G225/12</f>
        <v>0.44249999999999995</v>
      </c>
      <c r="E225" s="6">
        <v>3.69</v>
      </c>
      <c r="F225" s="6">
        <v>1.35</v>
      </c>
      <c r="G225" s="6">
        <v>5.31</v>
      </c>
      <c r="H225" s="6">
        <v>51.3</v>
      </c>
      <c r="I225" s="6"/>
      <c r="J225" s="6">
        <v>0.54</v>
      </c>
      <c r="K225" s="6">
        <v>9</v>
      </c>
      <c r="L225" s="6"/>
      <c r="M225" s="6">
        <v>111.6</v>
      </c>
      <c r="N225" s="6">
        <v>85.5</v>
      </c>
      <c r="O225" s="6">
        <v>13.5</v>
      </c>
      <c r="P225" s="6">
        <v>0.09</v>
      </c>
    </row>
    <row r="226" spans="1:16" s="7" customFormat="1" x14ac:dyDescent="0.25">
      <c r="A226" s="5">
        <v>0</v>
      </c>
      <c r="B226" s="4" t="s">
        <v>46</v>
      </c>
      <c r="C226" s="5">
        <v>150</v>
      </c>
      <c r="D226" s="6">
        <f>G226/12</f>
        <v>0.9375</v>
      </c>
      <c r="E226" s="6">
        <v>1.2</v>
      </c>
      <c r="F226" s="6">
        <v>0.3</v>
      </c>
      <c r="G226" s="6">
        <v>11.25</v>
      </c>
      <c r="H226" s="6">
        <v>57</v>
      </c>
      <c r="I226" s="6">
        <v>0.09</v>
      </c>
      <c r="J226" s="6">
        <v>57</v>
      </c>
      <c r="K226" s="6"/>
      <c r="L226" s="6">
        <v>0.3</v>
      </c>
      <c r="M226" s="6">
        <v>52.5</v>
      </c>
      <c r="N226" s="6">
        <v>25.5</v>
      </c>
      <c r="O226" s="6">
        <v>16.5</v>
      </c>
      <c r="P226" s="6">
        <v>0.15</v>
      </c>
    </row>
    <row r="227" spans="1:16" s="7" customFormat="1" x14ac:dyDescent="0.25">
      <c r="A227" s="58" t="s">
        <v>58</v>
      </c>
      <c r="B227" s="58"/>
      <c r="C227" s="10">
        <f>SUM(C224:C226)</f>
        <v>260</v>
      </c>
      <c r="D227" s="6">
        <f>G227/12</f>
        <v>2.0252500000000002</v>
      </c>
      <c r="E227" s="11">
        <f>SUM(E224:E226)</f>
        <v>6.5360000000000005</v>
      </c>
      <c r="F227" s="11">
        <f t="shared" ref="F227:P227" si="50">SUM(F224:F226)</f>
        <v>6.0919999999999996</v>
      </c>
      <c r="G227" s="11">
        <f t="shared" si="50"/>
        <v>24.303000000000001</v>
      </c>
      <c r="H227" s="11">
        <f t="shared" si="50"/>
        <v>186.76400000000001</v>
      </c>
      <c r="I227" s="11">
        <f t="shared" si="50"/>
        <v>0.126</v>
      </c>
      <c r="J227" s="11">
        <f t="shared" si="50"/>
        <v>58.405999999999999</v>
      </c>
      <c r="K227" s="11">
        <f t="shared" si="50"/>
        <v>46.311999999999998</v>
      </c>
      <c r="L227" s="11">
        <f t="shared" si="50"/>
        <v>2.423</v>
      </c>
      <c r="M227" s="11">
        <f t="shared" si="50"/>
        <v>188.38800000000001</v>
      </c>
      <c r="N227" s="11">
        <f t="shared" si="50"/>
        <v>151.864</v>
      </c>
      <c r="O227" s="11">
        <f t="shared" si="50"/>
        <v>57.504000000000005</v>
      </c>
      <c r="P227" s="11">
        <f t="shared" si="50"/>
        <v>0.80200000000000005</v>
      </c>
    </row>
    <row r="228" spans="1:16" s="7" customFormat="1" x14ac:dyDescent="0.25">
      <c r="A228" s="57" t="s">
        <v>6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1:16" s="7" customFormat="1" x14ac:dyDescent="0.25">
      <c r="A229" s="8">
        <v>71</v>
      </c>
      <c r="B229" s="4" t="s">
        <v>99</v>
      </c>
      <c r="C229" s="5">
        <v>60</v>
      </c>
      <c r="D229" s="6">
        <f>G229/12</f>
        <v>9.4999999999999987E-2</v>
      </c>
      <c r="E229" s="6">
        <v>0.42</v>
      </c>
      <c r="F229" s="6">
        <v>0.06</v>
      </c>
      <c r="G229" s="6">
        <v>1.1399999999999999</v>
      </c>
      <c r="H229" s="6">
        <v>6.6</v>
      </c>
      <c r="I229" s="6">
        <v>1.7999999999999999E-2</v>
      </c>
      <c r="J229" s="6">
        <v>4.2</v>
      </c>
      <c r="K229" s="6"/>
      <c r="L229" s="6">
        <v>0.06</v>
      </c>
      <c r="M229" s="6">
        <v>10.199999999999999</v>
      </c>
      <c r="N229" s="6">
        <v>18</v>
      </c>
      <c r="O229" s="6">
        <v>8.4</v>
      </c>
      <c r="P229" s="6">
        <v>0.3</v>
      </c>
    </row>
    <row r="230" spans="1:16" s="7" customFormat="1" x14ac:dyDescent="0.25">
      <c r="A230" s="9">
        <v>102</v>
      </c>
      <c r="B230" s="4" t="s">
        <v>82</v>
      </c>
      <c r="C230" s="5">
        <v>250</v>
      </c>
      <c r="D230" s="6">
        <f t="shared" ref="D230:D236" si="51">G230/12</f>
        <v>1.6202500000000002</v>
      </c>
      <c r="E230" s="6">
        <v>5.89</v>
      </c>
      <c r="F230" s="6">
        <v>4.55</v>
      </c>
      <c r="G230" s="6">
        <v>19.443000000000001</v>
      </c>
      <c r="H230" s="6">
        <v>142.63399999999999</v>
      </c>
      <c r="I230" s="6">
        <v>0.23400000000000001</v>
      </c>
      <c r="J230" s="6">
        <v>11.7</v>
      </c>
      <c r="K230" s="6">
        <v>200</v>
      </c>
      <c r="L230" s="6">
        <v>2.0110000000000001</v>
      </c>
      <c r="M230" s="6">
        <v>37.58</v>
      </c>
      <c r="N230" s="6">
        <v>107.51</v>
      </c>
      <c r="O230" s="6">
        <v>38.549999999999997</v>
      </c>
      <c r="P230" s="6">
        <v>1.998</v>
      </c>
    </row>
    <row r="231" spans="1:16" s="7" customFormat="1" ht="30" x14ac:dyDescent="0.25">
      <c r="A231" s="9">
        <v>234</v>
      </c>
      <c r="B231" s="4" t="s">
        <v>128</v>
      </c>
      <c r="C231" s="5">
        <v>90</v>
      </c>
      <c r="D231" s="6">
        <f t="shared" si="51"/>
        <v>1.0542499999999999</v>
      </c>
      <c r="E231" s="6">
        <v>12.112</v>
      </c>
      <c r="F231" s="6">
        <v>7.4180000000000001</v>
      </c>
      <c r="G231" s="6">
        <v>12.651</v>
      </c>
      <c r="H231" s="6">
        <v>166.386</v>
      </c>
      <c r="I231" s="6">
        <v>0.122</v>
      </c>
      <c r="J231" s="6">
        <v>0.433</v>
      </c>
      <c r="K231" s="6">
        <v>9.16</v>
      </c>
      <c r="L231" s="6">
        <v>3.34</v>
      </c>
      <c r="M231" s="6">
        <v>63.27</v>
      </c>
      <c r="N231" s="6">
        <v>199.61</v>
      </c>
      <c r="O231" s="6">
        <v>47.64</v>
      </c>
      <c r="P231" s="6">
        <v>1.4450000000000001</v>
      </c>
    </row>
    <row r="232" spans="1:16" s="7" customFormat="1" x14ac:dyDescent="0.25">
      <c r="A232" s="9">
        <v>125</v>
      </c>
      <c r="B232" s="4" t="s">
        <v>75</v>
      </c>
      <c r="C232" s="5">
        <v>150</v>
      </c>
      <c r="D232" s="6">
        <f t="shared" si="51"/>
        <v>2.0010833333333333</v>
      </c>
      <c r="E232" s="6">
        <v>2.972</v>
      </c>
      <c r="F232" s="6">
        <v>3.488</v>
      </c>
      <c r="G232" s="6">
        <v>24.013000000000002</v>
      </c>
      <c r="H232" s="6">
        <v>139.626</v>
      </c>
      <c r="I232" s="6">
        <v>0.17699999999999999</v>
      </c>
      <c r="J232" s="6">
        <v>29.4</v>
      </c>
      <c r="K232" s="6">
        <v>16</v>
      </c>
      <c r="L232" s="6">
        <v>0.187</v>
      </c>
      <c r="M232" s="6">
        <v>23.02</v>
      </c>
      <c r="N232" s="6">
        <v>87.96</v>
      </c>
      <c r="O232" s="6">
        <v>34.25</v>
      </c>
      <c r="P232" s="6">
        <v>1.389</v>
      </c>
    </row>
    <row r="233" spans="1:16" s="7" customFormat="1" ht="30" x14ac:dyDescent="0.25">
      <c r="A233" s="9">
        <v>349</v>
      </c>
      <c r="B233" s="4" t="s">
        <v>125</v>
      </c>
      <c r="C233" s="5">
        <v>200</v>
      </c>
      <c r="D233" s="6">
        <f t="shared" si="51"/>
        <v>0.84541666666666659</v>
      </c>
      <c r="E233" s="6">
        <v>0.78</v>
      </c>
      <c r="F233" s="6">
        <v>0.06</v>
      </c>
      <c r="G233" s="6">
        <v>10.145</v>
      </c>
      <c r="H233" s="6">
        <v>45.4</v>
      </c>
      <c r="I233" s="6">
        <v>0.02</v>
      </c>
      <c r="J233" s="6">
        <v>0.8</v>
      </c>
      <c r="K233" s="6"/>
      <c r="L233" s="6">
        <v>1.1000000000000001</v>
      </c>
      <c r="M233" s="6">
        <v>32</v>
      </c>
      <c r="N233" s="6">
        <v>29.2</v>
      </c>
      <c r="O233" s="6">
        <v>21</v>
      </c>
      <c r="P233" s="6">
        <v>0.64</v>
      </c>
    </row>
    <row r="234" spans="1:16" s="7" customFormat="1" x14ac:dyDescent="0.25">
      <c r="A234" s="12"/>
      <c r="B234" s="4" t="s">
        <v>17</v>
      </c>
      <c r="C234" s="5">
        <v>50</v>
      </c>
      <c r="D234" s="6">
        <f t="shared" si="51"/>
        <v>1.425</v>
      </c>
      <c r="E234" s="6">
        <v>3.3</v>
      </c>
      <c r="F234" s="6">
        <v>0.6</v>
      </c>
      <c r="G234" s="6">
        <v>17.100000000000001</v>
      </c>
      <c r="H234" s="6">
        <v>87</v>
      </c>
      <c r="I234" s="6">
        <v>0.1</v>
      </c>
      <c r="J234" s="6"/>
      <c r="K234" s="6">
        <v>3</v>
      </c>
      <c r="L234" s="6">
        <v>1.1000000000000001</v>
      </c>
      <c r="M234" s="6">
        <v>17.5</v>
      </c>
      <c r="N234" s="6">
        <v>79</v>
      </c>
      <c r="O234" s="6">
        <v>23.5</v>
      </c>
      <c r="P234" s="6">
        <v>1.95</v>
      </c>
    </row>
    <row r="235" spans="1:16" s="7" customFormat="1" hidden="1" x14ac:dyDescent="0.25">
      <c r="A235" s="12"/>
      <c r="B235" s="4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s="7" customFormat="1" x14ac:dyDescent="0.25">
      <c r="A236" s="58" t="s">
        <v>18</v>
      </c>
      <c r="B236" s="58"/>
      <c r="C236" s="10">
        <f>SUM(C229:C235)</f>
        <v>800</v>
      </c>
      <c r="D236" s="6">
        <f t="shared" si="51"/>
        <v>7.0409999999999995</v>
      </c>
      <c r="E236" s="11">
        <f>SUM(E229:E235)</f>
        <v>25.474000000000004</v>
      </c>
      <c r="F236" s="11">
        <f t="shared" ref="F236:P236" si="52">SUM(F229:F235)</f>
        <v>16.175999999999998</v>
      </c>
      <c r="G236" s="11">
        <f t="shared" si="52"/>
        <v>84.49199999999999</v>
      </c>
      <c r="H236" s="11">
        <f t="shared" si="52"/>
        <v>587.64599999999996</v>
      </c>
      <c r="I236" s="11">
        <f t="shared" si="52"/>
        <v>0.67099999999999993</v>
      </c>
      <c r="J236" s="11">
        <f t="shared" si="52"/>
        <v>46.532999999999994</v>
      </c>
      <c r="K236" s="11">
        <f t="shared" si="52"/>
        <v>228.16</v>
      </c>
      <c r="L236" s="11">
        <f t="shared" si="52"/>
        <v>7.798</v>
      </c>
      <c r="M236" s="11">
        <f t="shared" si="52"/>
        <v>183.57000000000002</v>
      </c>
      <c r="N236" s="11">
        <f t="shared" si="52"/>
        <v>521.28</v>
      </c>
      <c r="O236" s="11">
        <f t="shared" si="52"/>
        <v>173.34</v>
      </c>
      <c r="P236" s="11">
        <f t="shared" si="52"/>
        <v>7.7220000000000004</v>
      </c>
    </row>
    <row r="237" spans="1:16" s="7" customFormat="1" x14ac:dyDescent="0.25">
      <c r="A237" s="57" t="s">
        <v>39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1:16" s="7" customFormat="1" ht="30" x14ac:dyDescent="0.25">
      <c r="A238" s="12"/>
      <c r="B238" s="4" t="s">
        <v>93</v>
      </c>
      <c r="C238" s="5">
        <v>20</v>
      </c>
      <c r="D238" s="6">
        <f>G238/12</f>
        <v>0.64524999999999999</v>
      </c>
      <c r="E238" s="6">
        <v>1.6459999999999999</v>
      </c>
      <c r="F238" s="6">
        <v>4.4420000000000002</v>
      </c>
      <c r="G238" s="6">
        <v>7.7430000000000003</v>
      </c>
      <c r="H238" s="6">
        <v>78.463999999999999</v>
      </c>
      <c r="I238" s="6">
        <v>3.5999999999999997E-2</v>
      </c>
      <c r="J238" s="6">
        <v>0.86599999999999999</v>
      </c>
      <c r="K238" s="6">
        <v>37.311999999999998</v>
      </c>
      <c r="L238" s="6">
        <v>2.1230000000000002</v>
      </c>
      <c r="M238" s="6">
        <v>24.288</v>
      </c>
      <c r="N238" s="6">
        <v>40.863999999999997</v>
      </c>
      <c r="O238" s="6">
        <v>27.504000000000001</v>
      </c>
      <c r="P238" s="6">
        <v>0.56200000000000006</v>
      </c>
    </row>
    <row r="239" spans="1:16" s="7" customFormat="1" x14ac:dyDescent="0.25">
      <c r="A239" s="5">
        <v>386</v>
      </c>
      <c r="B239" s="4" t="s">
        <v>48</v>
      </c>
      <c r="C239" s="5">
        <v>90</v>
      </c>
      <c r="D239" s="6">
        <f>G239/12</f>
        <v>0.44249999999999995</v>
      </c>
      <c r="E239" s="6">
        <v>3.69</v>
      </c>
      <c r="F239" s="6">
        <v>1.35</v>
      </c>
      <c r="G239" s="6">
        <v>5.31</v>
      </c>
      <c r="H239" s="6">
        <v>51.3</v>
      </c>
      <c r="I239" s="6"/>
      <c r="J239" s="6">
        <v>0.54</v>
      </c>
      <c r="K239" s="6">
        <v>9</v>
      </c>
      <c r="L239" s="6"/>
      <c r="M239" s="6">
        <v>111.6</v>
      </c>
      <c r="N239" s="6">
        <v>85.5</v>
      </c>
      <c r="O239" s="6">
        <v>13.5</v>
      </c>
      <c r="P239" s="6">
        <v>0.09</v>
      </c>
    </row>
    <row r="240" spans="1:16" s="7" customFormat="1" x14ac:dyDescent="0.25">
      <c r="A240" s="5">
        <v>0</v>
      </c>
      <c r="B240" s="4" t="s">
        <v>46</v>
      </c>
      <c r="C240" s="5">
        <v>150</v>
      </c>
      <c r="D240" s="6">
        <f>G240/12</f>
        <v>0.9375</v>
      </c>
      <c r="E240" s="6">
        <v>1.2</v>
      </c>
      <c r="F240" s="6">
        <v>0.3</v>
      </c>
      <c r="G240" s="6">
        <v>11.25</v>
      </c>
      <c r="H240" s="6">
        <v>57</v>
      </c>
      <c r="I240" s="6">
        <v>0.09</v>
      </c>
      <c r="J240" s="6">
        <v>57</v>
      </c>
      <c r="K240" s="6"/>
      <c r="L240" s="6">
        <v>0.3</v>
      </c>
      <c r="M240" s="6">
        <v>52.5</v>
      </c>
      <c r="N240" s="6">
        <v>25.5</v>
      </c>
      <c r="O240" s="6">
        <v>16.5</v>
      </c>
      <c r="P240" s="6">
        <v>0.15</v>
      </c>
    </row>
    <row r="241" spans="1:16" s="7" customFormat="1" x14ac:dyDescent="0.25">
      <c r="A241" s="58" t="s">
        <v>40</v>
      </c>
      <c r="B241" s="58"/>
      <c r="C241" s="10">
        <f>SUM(C238:C240)</f>
        <v>260</v>
      </c>
      <c r="D241" s="6">
        <f>G241/12</f>
        <v>2.0252500000000002</v>
      </c>
      <c r="E241" s="11">
        <f>SUM(E238:E240)</f>
        <v>6.5360000000000005</v>
      </c>
      <c r="F241" s="11">
        <f t="shared" ref="F241:P241" si="53">SUM(F238:F240)</f>
        <v>6.0919999999999996</v>
      </c>
      <c r="G241" s="11">
        <f t="shared" si="53"/>
        <v>24.303000000000001</v>
      </c>
      <c r="H241" s="11">
        <f t="shared" si="53"/>
        <v>186.76400000000001</v>
      </c>
      <c r="I241" s="11">
        <f t="shared" si="53"/>
        <v>0.126</v>
      </c>
      <c r="J241" s="11">
        <f t="shared" si="53"/>
        <v>58.405999999999999</v>
      </c>
      <c r="K241" s="11">
        <f t="shared" si="53"/>
        <v>46.311999999999998</v>
      </c>
      <c r="L241" s="11">
        <f t="shared" si="53"/>
        <v>2.423</v>
      </c>
      <c r="M241" s="11">
        <f t="shared" si="53"/>
        <v>188.38800000000001</v>
      </c>
      <c r="N241" s="11">
        <f t="shared" si="53"/>
        <v>151.864</v>
      </c>
      <c r="O241" s="11">
        <f t="shared" si="53"/>
        <v>57.504000000000005</v>
      </c>
      <c r="P241" s="11">
        <f t="shared" si="53"/>
        <v>0.80200000000000005</v>
      </c>
    </row>
    <row r="242" spans="1:16" s="7" customFormat="1" x14ac:dyDescent="0.25">
      <c r="A242" s="59" t="s">
        <v>66</v>
      </c>
      <c r="B242" s="59"/>
      <c r="C242" s="14">
        <f>C241+C236+C227+C222</f>
        <v>1905</v>
      </c>
      <c r="D242" s="15">
        <f t="shared" ref="D242:P242" si="54">D241+D236+D227+D222</f>
        <v>15.50625</v>
      </c>
      <c r="E242" s="15">
        <f t="shared" si="54"/>
        <v>57.257000000000005</v>
      </c>
      <c r="F242" s="15">
        <f t="shared" si="54"/>
        <v>46.452999999999996</v>
      </c>
      <c r="G242" s="15">
        <f t="shared" si="54"/>
        <v>186.07499999999999</v>
      </c>
      <c r="H242" s="15">
        <f t="shared" si="54"/>
        <v>1413.1219999999998</v>
      </c>
      <c r="I242" s="15">
        <f t="shared" si="54"/>
        <v>1.258</v>
      </c>
      <c r="J242" s="15">
        <f t="shared" si="54"/>
        <v>198.911</v>
      </c>
      <c r="K242" s="15">
        <f t="shared" si="54"/>
        <v>639.66399999999999</v>
      </c>
      <c r="L242" s="15">
        <f t="shared" si="54"/>
        <v>18.003999999999998</v>
      </c>
      <c r="M242" s="15">
        <f t="shared" si="54"/>
        <v>655.45500000000004</v>
      </c>
      <c r="N242" s="15">
        <f t="shared" si="54"/>
        <v>1139.8810000000001</v>
      </c>
      <c r="O242" s="15">
        <f t="shared" si="54"/>
        <v>418.303</v>
      </c>
      <c r="P242" s="15">
        <f t="shared" si="54"/>
        <v>16.428000000000001</v>
      </c>
    </row>
    <row r="243" spans="1:16" s="7" customFormat="1" x14ac:dyDescent="0.25">
      <c r="A243" s="70" t="s">
        <v>21</v>
      </c>
      <c r="B243" s="70"/>
      <c r="C243" s="70"/>
      <c r="D243" s="70"/>
      <c r="E243" s="70"/>
      <c r="F243" s="70"/>
      <c r="G243" s="70"/>
      <c r="H243" s="70"/>
      <c r="I243" s="47"/>
      <c r="J243" s="47"/>
      <c r="K243" s="47"/>
      <c r="L243" s="47"/>
      <c r="M243" s="47"/>
      <c r="N243" s="47"/>
      <c r="O243" s="47"/>
      <c r="P243" s="47"/>
    </row>
    <row r="244" spans="1:16" s="7" customFormat="1" x14ac:dyDescent="0.25">
      <c r="A244" s="69" t="s">
        <v>31</v>
      </c>
      <c r="B244" s="69" t="s">
        <v>30</v>
      </c>
      <c r="C244" s="69" t="s">
        <v>0</v>
      </c>
      <c r="D244" s="68"/>
      <c r="E244" s="68" t="s">
        <v>1</v>
      </c>
      <c r="F244" s="68"/>
      <c r="G244" s="68"/>
      <c r="H244" s="68" t="s">
        <v>29</v>
      </c>
      <c r="I244" s="68" t="s">
        <v>7</v>
      </c>
      <c r="J244" s="68"/>
      <c r="K244" s="68"/>
      <c r="L244" s="68"/>
      <c r="M244" s="68" t="s">
        <v>8</v>
      </c>
      <c r="N244" s="68"/>
      <c r="O244" s="68"/>
      <c r="P244" s="68"/>
    </row>
    <row r="245" spans="1:16" s="7" customFormat="1" x14ac:dyDescent="0.25">
      <c r="A245" s="69"/>
      <c r="B245" s="69"/>
      <c r="C245" s="69"/>
      <c r="D245" s="68"/>
      <c r="E245" s="16" t="s">
        <v>2</v>
      </c>
      <c r="F245" s="16" t="s">
        <v>3</v>
      </c>
      <c r="G245" s="16" t="s">
        <v>4</v>
      </c>
      <c r="H245" s="68"/>
      <c r="I245" s="16" t="s">
        <v>9</v>
      </c>
      <c r="J245" s="16" t="s">
        <v>10</v>
      </c>
      <c r="K245" s="16" t="s">
        <v>11</v>
      </c>
      <c r="L245" s="16" t="s">
        <v>12</v>
      </c>
      <c r="M245" s="16" t="s">
        <v>13</v>
      </c>
      <c r="N245" s="16" t="s">
        <v>14</v>
      </c>
      <c r="O245" s="16" t="s">
        <v>15</v>
      </c>
      <c r="P245" s="16" t="s">
        <v>16</v>
      </c>
    </row>
    <row r="246" spans="1:16" s="7" customFormat="1" x14ac:dyDescent="0.25">
      <c r="A246" s="57" t="s">
        <v>19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</row>
    <row r="247" spans="1:16" s="7" customFormat="1" ht="30" x14ac:dyDescent="0.25">
      <c r="A247" s="24">
        <v>241</v>
      </c>
      <c r="B247" s="4" t="s">
        <v>129</v>
      </c>
      <c r="C247" s="5">
        <v>160</v>
      </c>
      <c r="D247" s="6">
        <f t="shared" ref="D247:D252" si="55">G247/12</f>
        <v>1.3191666666666666</v>
      </c>
      <c r="E247" s="6">
        <v>31.22</v>
      </c>
      <c r="F247" s="6">
        <v>10.385</v>
      </c>
      <c r="G247" s="6">
        <v>15.83</v>
      </c>
      <c r="H247" s="6">
        <v>287.608</v>
      </c>
      <c r="I247" s="6">
        <v>7.0999999999999994E-2</v>
      </c>
      <c r="J247" s="6">
        <v>0.69</v>
      </c>
      <c r="K247" s="6">
        <v>72.64</v>
      </c>
      <c r="L247" s="6">
        <v>0.30499999999999999</v>
      </c>
      <c r="M247" s="6">
        <v>228.5</v>
      </c>
      <c r="N247" s="6">
        <v>315.94</v>
      </c>
      <c r="O247" s="6">
        <v>34.28</v>
      </c>
      <c r="P247" s="6">
        <v>0.88100000000000001</v>
      </c>
    </row>
    <row r="248" spans="1:16" s="7" customFormat="1" x14ac:dyDescent="0.25">
      <c r="A248" s="13">
        <v>326</v>
      </c>
      <c r="B248" s="4" t="s">
        <v>53</v>
      </c>
      <c r="C248" s="5">
        <v>15</v>
      </c>
      <c r="D248" s="6">
        <f t="shared" si="55"/>
        <v>8.5000000000000006E-2</v>
      </c>
      <c r="E248" s="6">
        <v>0.104</v>
      </c>
      <c r="F248" s="6">
        <v>6.0000000000000001E-3</v>
      </c>
      <c r="G248" s="6">
        <v>1.02</v>
      </c>
      <c r="H248" s="6">
        <v>4.6399999999999997</v>
      </c>
      <c r="I248" s="6">
        <v>2E-3</v>
      </c>
      <c r="J248" s="6">
        <v>0.08</v>
      </c>
      <c r="K248" s="6">
        <v>11.66</v>
      </c>
      <c r="L248" s="6">
        <v>0.11</v>
      </c>
      <c r="M248" s="6">
        <v>3.2</v>
      </c>
      <c r="N248" s="6">
        <v>2.92</v>
      </c>
      <c r="O248" s="6">
        <v>2.1</v>
      </c>
      <c r="P248" s="6">
        <v>6.4000000000000001E-2</v>
      </c>
    </row>
    <row r="249" spans="1:16" s="7" customFormat="1" x14ac:dyDescent="0.25">
      <c r="A249" s="9">
        <v>382</v>
      </c>
      <c r="B249" s="4" t="s">
        <v>45</v>
      </c>
      <c r="C249" s="5">
        <v>200</v>
      </c>
      <c r="D249" s="6">
        <f t="shared" si="55"/>
        <v>0.43441666666666667</v>
      </c>
      <c r="E249" s="6">
        <v>3.88</v>
      </c>
      <c r="F249" s="6">
        <v>3.1</v>
      </c>
      <c r="G249" s="6">
        <v>5.2130000000000001</v>
      </c>
      <c r="H249" s="6">
        <v>65.56</v>
      </c>
      <c r="I249" s="6">
        <v>2.4E-2</v>
      </c>
      <c r="J249" s="6">
        <v>0.6</v>
      </c>
      <c r="K249" s="6">
        <v>10.119999999999999</v>
      </c>
      <c r="L249" s="6">
        <v>1.2E-2</v>
      </c>
      <c r="M249" s="6">
        <v>125.12</v>
      </c>
      <c r="N249" s="6">
        <v>116.2</v>
      </c>
      <c r="O249" s="6">
        <v>31</v>
      </c>
      <c r="P249" s="6">
        <v>0.98</v>
      </c>
    </row>
    <row r="250" spans="1:16" s="7" customFormat="1" x14ac:dyDescent="0.25">
      <c r="A250" s="12"/>
      <c r="B250" s="4" t="s">
        <v>17</v>
      </c>
      <c r="C250" s="5">
        <v>50</v>
      </c>
      <c r="D250" s="6">
        <f t="shared" si="55"/>
        <v>1.425</v>
      </c>
      <c r="E250" s="6">
        <v>3.3</v>
      </c>
      <c r="F250" s="6">
        <v>0.6</v>
      </c>
      <c r="G250" s="6">
        <v>17.100000000000001</v>
      </c>
      <c r="H250" s="6">
        <v>86.999999999999986</v>
      </c>
      <c r="I250" s="6">
        <v>0.1</v>
      </c>
      <c r="J250" s="6">
        <v>0</v>
      </c>
      <c r="K250" s="6">
        <v>3</v>
      </c>
      <c r="L250" s="6">
        <v>1.1000000000000001</v>
      </c>
      <c r="M250" s="6">
        <v>17.5</v>
      </c>
      <c r="N250" s="6">
        <v>79</v>
      </c>
      <c r="O250" s="6">
        <v>23.5</v>
      </c>
      <c r="P250" s="6">
        <v>1.95</v>
      </c>
    </row>
    <row r="251" spans="1:16" s="7" customFormat="1" x14ac:dyDescent="0.25">
      <c r="A251" s="12"/>
      <c r="B251" s="4" t="s">
        <v>98</v>
      </c>
      <c r="C251" s="5">
        <v>180</v>
      </c>
      <c r="D251" s="6">
        <f t="shared" si="55"/>
        <v>0.6</v>
      </c>
      <c r="E251" s="6">
        <v>5.22</v>
      </c>
      <c r="F251" s="6">
        <v>4.5</v>
      </c>
      <c r="G251" s="6">
        <v>7.2</v>
      </c>
      <c r="H251" s="6">
        <v>95.4</v>
      </c>
      <c r="I251" s="6">
        <v>7.2000000000000008E-2</v>
      </c>
      <c r="J251" s="6">
        <v>1.2599999999999998</v>
      </c>
      <c r="K251" s="6">
        <v>36</v>
      </c>
      <c r="L251" s="6">
        <v>0</v>
      </c>
      <c r="M251" s="6">
        <v>216</v>
      </c>
      <c r="N251" s="6">
        <v>162</v>
      </c>
      <c r="O251" s="6">
        <v>25.2</v>
      </c>
      <c r="P251" s="6">
        <v>0.18</v>
      </c>
    </row>
    <row r="252" spans="1:16" s="7" customFormat="1" x14ac:dyDescent="0.25">
      <c r="A252" s="58" t="s">
        <v>56</v>
      </c>
      <c r="B252" s="58"/>
      <c r="C252" s="10">
        <f>SUM(C247:C251)</f>
        <v>605</v>
      </c>
      <c r="D252" s="6">
        <f t="shared" si="55"/>
        <v>3.863583333333334</v>
      </c>
      <c r="E252" s="11">
        <f t="shared" ref="E252:P252" si="56">SUM(E247:E251)</f>
        <v>43.723999999999997</v>
      </c>
      <c r="F252" s="11">
        <f t="shared" si="56"/>
        <v>18.591000000000001</v>
      </c>
      <c r="G252" s="11">
        <f t="shared" si="56"/>
        <v>46.363000000000007</v>
      </c>
      <c r="H252" s="11">
        <f t="shared" si="56"/>
        <v>540.20799999999997</v>
      </c>
      <c r="I252" s="11">
        <f t="shared" si="56"/>
        <v>0.26900000000000002</v>
      </c>
      <c r="J252" s="11">
        <f t="shared" si="56"/>
        <v>2.63</v>
      </c>
      <c r="K252" s="11">
        <f t="shared" si="56"/>
        <v>133.42000000000002</v>
      </c>
      <c r="L252" s="11">
        <f t="shared" si="56"/>
        <v>1.5270000000000001</v>
      </c>
      <c r="M252" s="11">
        <f t="shared" si="56"/>
        <v>590.31999999999994</v>
      </c>
      <c r="N252" s="11">
        <f t="shared" si="56"/>
        <v>676.06</v>
      </c>
      <c r="O252" s="11">
        <f t="shared" si="56"/>
        <v>116.08</v>
      </c>
      <c r="P252" s="11">
        <f t="shared" si="56"/>
        <v>4.0549999999999997</v>
      </c>
    </row>
    <row r="253" spans="1:16" s="7" customFormat="1" x14ac:dyDescent="0.25">
      <c r="A253" s="57" t="s">
        <v>57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</row>
    <row r="254" spans="1:16" s="7" customFormat="1" ht="30" x14ac:dyDescent="0.25">
      <c r="A254" s="12"/>
      <c r="B254" s="4" t="s">
        <v>93</v>
      </c>
      <c r="C254" s="5">
        <v>20</v>
      </c>
      <c r="D254" s="6">
        <f>G254/12</f>
        <v>0.64524999999999999</v>
      </c>
      <c r="E254" s="6">
        <v>1.6459999999999999</v>
      </c>
      <c r="F254" s="6">
        <v>4.4420000000000002</v>
      </c>
      <c r="G254" s="6">
        <v>7.7430000000000003</v>
      </c>
      <c r="H254" s="6">
        <v>78.463999999999999</v>
      </c>
      <c r="I254" s="6">
        <v>3.5999999999999997E-2</v>
      </c>
      <c r="J254" s="6">
        <v>0.86599999999999999</v>
      </c>
      <c r="K254" s="6">
        <v>37.311999999999998</v>
      </c>
      <c r="L254" s="6">
        <v>2.1230000000000002</v>
      </c>
      <c r="M254" s="6">
        <v>24.288</v>
      </c>
      <c r="N254" s="6">
        <v>40.863999999999997</v>
      </c>
      <c r="O254" s="6">
        <v>27.504000000000001</v>
      </c>
      <c r="P254" s="6">
        <v>0.56200000000000006</v>
      </c>
    </row>
    <row r="255" spans="1:16" s="7" customFormat="1" x14ac:dyDescent="0.25">
      <c r="A255" s="5">
        <v>386</v>
      </c>
      <c r="B255" s="4" t="s">
        <v>48</v>
      </c>
      <c r="C255" s="5">
        <v>90</v>
      </c>
      <c r="D255" s="6">
        <f>G255/12</f>
        <v>0.44249999999999995</v>
      </c>
      <c r="E255" s="6">
        <v>3.69</v>
      </c>
      <c r="F255" s="6">
        <v>1.35</v>
      </c>
      <c r="G255" s="6">
        <v>5.31</v>
      </c>
      <c r="H255" s="6">
        <v>51.3</v>
      </c>
      <c r="I255" s="6"/>
      <c r="J255" s="6">
        <v>0.54</v>
      </c>
      <c r="K255" s="6">
        <v>9</v>
      </c>
      <c r="L255" s="6"/>
      <c r="M255" s="6">
        <v>111.6</v>
      </c>
      <c r="N255" s="6">
        <v>85.5</v>
      </c>
      <c r="O255" s="6">
        <v>13.5</v>
      </c>
      <c r="P255" s="6">
        <v>0.09</v>
      </c>
    </row>
    <row r="256" spans="1:16" s="7" customFormat="1" x14ac:dyDescent="0.25">
      <c r="A256" s="5">
        <v>0</v>
      </c>
      <c r="B256" s="4" t="s">
        <v>43</v>
      </c>
      <c r="C256" s="5">
        <v>150</v>
      </c>
      <c r="D256" s="6">
        <f>G256/12</f>
        <v>1.2249999999999999</v>
      </c>
      <c r="E256" s="6">
        <v>0.6</v>
      </c>
      <c r="F256" s="6">
        <v>0.6</v>
      </c>
      <c r="G256" s="6">
        <v>14.7</v>
      </c>
      <c r="H256" s="6">
        <v>70.5</v>
      </c>
      <c r="I256" s="6">
        <v>4.4999999999999998E-2</v>
      </c>
      <c r="J256" s="6">
        <v>15</v>
      </c>
      <c r="K256" s="6">
        <v>7.5</v>
      </c>
      <c r="L256" s="6">
        <v>0.3</v>
      </c>
      <c r="M256" s="6">
        <v>24</v>
      </c>
      <c r="N256" s="6">
        <v>16.5</v>
      </c>
      <c r="O256" s="6">
        <v>13.5</v>
      </c>
      <c r="P256" s="6">
        <v>3.3</v>
      </c>
    </row>
    <row r="257" spans="1:16" s="7" customFormat="1" x14ac:dyDescent="0.25">
      <c r="A257" s="58" t="s">
        <v>58</v>
      </c>
      <c r="B257" s="58"/>
      <c r="C257" s="10">
        <f>SUM(C254:C256)</f>
        <v>260</v>
      </c>
      <c r="D257" s="6">
        <f>G257/12</f>
        <v>2.3127499999999999</v>
      </c>
      <c r="E257" s="11">
        <f>SUM(E254:E256)</f>
        <v>5.9359999999999999</v>
      </c>
      <c r="F257" s="11">
        <f t="shared" ref="F257:P257" si="57">SUM(F254:F256)</f>
        <v>6.3919999999999995</v>
      </c>
      <c r="G257" s="11">
        <f t="shared" si="57"/>
        <v>27.753</v>
      </c>
      <c r="H257" s="11">
        <f t="shared" si="57"/>
        <v>200.26400000000001</v>
      </c>
      <c r="I257" s="11">
        <f t="shared" si="57"/>
        <v>8.0999999999999989E-2</v>
      </c>
      <c r="J257" s="11">
        <f t="shared" si="57"/>
        <v>16.405999999999999</v>
      </c>
      <c r="K257" s="11">
        <f t="shared" si="57"/>
        <v>53.811999999999998</v>
      </c>
      <c r="L257" s="11">
        <f t="shared" si="57"/>
        <v>2.423</v>
      </c>
      <c r="M257" s="11">
        <f t="shared" si="57"/>
        <v>159.88800000000001</v>
      </c>
      <c r="N257" s="11">
        <f t="shared" si="57"/>
        <v>142.864</v>
      </c>
      <c r="O257" s="11">
        <f t="shared" si="57"/>
        <v>54.504000000000005</v>
      </c>
      <c r="P257" s="11">
        <f t="shared" si="57"/>
        <v>3.952</v>
      </c>
    </row>
    <row r="258" spans="1:16" s="7" customFormat="1" x14ac:dyDescent="0.25">
      <c r="A258" s="57" t="s">
        <v>6</v>
      </c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</row>
    <row r="259" spans="1:16" s="7" customFormat="1" x14ac:dyDescent="0.25">
      <c r="A259" s="9">
        <v>99</v>
      </c>
      <c r="B259" s="4" t="s">
        <v>50</v>
      </c>
      <c r="C259" s="5">
        <v>250</v>
      </c>
      <c r="D259" s="6">
        <f>G259/12</f>
        <v>0.92666666666666664</v>
      </c>
      <c r="E259" s="6">
        <v>1.8779999999999999</v>
      </c>
      <c r="F259" s="6">
        <v>3.2629999999999999</v>
      </c>
      <c r="G259" s="6">
        <v>11.12</v>
      </c>
      <c r="H259" s="6">
        <v>81.873000000000005</v>
      </c>
      <c r="I259" s="6">
        <v>8.5999999999999993E-2</v>
      </c>
      <c r="J259" s="6">
        <v>21.3</v>
      </c>
      <c r="K259" s="6">
        <v>204</v>
      </c>
      <c r="L259" s="6">
        <v>1.466</v>
      </c>
      <c r="M259" s="6">
        <v>25.68</v>
      </c>
      <c r="N259" s="6">
        <v>52.27</v>
      </c>
      <c r="O259" s="6">
        <v>21.8</v>
      </c>
      <c r="P259" s="6">
        <v>0.80500000000000005</v>
      </c>
    </row>
    <row r="260" spans="1:16" s="7" customFormat="1" ht="30" x14ac:dyDescent="0.25">
      <c r="A260" s="8">
        <v>267</v>
      </c>
      <c r="B260" s="4" t="s">
        <v>130</v>
      </c>
      <c r="C260" s="5">
        <v>90</v>
      </c>
      <c r="D260" s="6">
        <f t="shared" ref="D260:D265" si="58">G260/12</f>
        <v>0.79691666666666672</v>
      </c>
      <c r="E260" s="6">
        <v>18.050999999999998</v>
      </c>
      <c r="F260" s="6">
        <v>31.844000000000001</v>
      </c>
      <c r="G260" s="6">
        <v>9.5630000000000006</v>
      </c>
      <c r="H260" s="6">
        <v>397.05200000000002</v>
      </c>
      <c r="I260" s="6">
        <v>8.4000000000000005E-2</v>
      </c>
      <c r="J260" s="6"/>
      <c r="K260" s="6">
        <v>36.5</v>
      </c>
      <c r="L260" s="6">
        <v>9.032</v>
      </c>
      <c r="M260" s="6">
        <v>20.858000000000001</v>
      </c>
      <c r="N260" s="6">
        <v>178.72399999999999</v>
      </c>
      <c r="O260" s="6">
        <v>24.872</v>
      </c>
      <c r="P260" s="6">
        <v>2.7730000000000001</v>
      </c>
    </row>
    <row r="261" spans="1:16" s="7" customFormat="1" ht="30" x14ac:dyDescent="0.25">
      <c r="A261" s="12"/>
      <c r="B261" s="4" t="s">
        <v>83</v>
      </c>
      <c r="C261" s="5">
        <v>155</v>
      </c>
      <c r="D261" s="6">
        <f t="shared" si="58"/>
        <v>2.1460833333333333</v>
      </c>
      <c r="E261" s="6">
        <v>4.165</v>
      </c>
      <c r="F261" s="6">
        <v>4.0750000000000002</v>
      </c>
      <c r="G261" s="6">
        <v>25.753</v>
      </c>
      <c r="H261" s="6">
        <v>156.345</v>
      </c>
      <c r="I261" s="6">
        <v>0.113</v>
      </c>
      <c r="J261" s="6"/>
      <c r="K261" s="6">
        <v>20</v>
      </c>
      <c r="L261" s="6">
        <v>0.68799999999999994</v>
      </c>
      <c r="M261" s="6">
        <v>17.321999999999999</v>
      </c>
      <c r="N261" s="6">
        <v>105.229</v>
      </c>
      <c r="O261" s="6">
        <v>22.567</v>
      </c>
      <c r="P261" s="6">
        <v>1.7809999999999999</v>
      </c>
    </row>
    <row r="262" spans="1:16" s="7" customFormat="1" x14ac:dyDescent="0.25">
      <c r="A262" s="25" t="s">
        <v>88</v>
      </c>
      <c r="B262" s="4" t="s">
        <v>131</v>
      </c>
      <c r="C262" s="5">
        <v>200</v>
      </c>
      <c r="D262" s="6">
        <f t="shared" si="58"/>
        <v>1.5979999999999999</v>
      </c>
      <c r="E262" s="6">
        <v>0.128</v>
      </c>
      <c r="F262" s="6">
        <v>0.12</v>
      </c>
      <c r="G262" s="6">
        <v>19.175999999999998</v>
      </c>
      <c r="H262" s="6">
        <v>79.040000000000006</v>
      </c>
      <c r="I262" s="6">
        <v>8.9999999999999993E-3</v>
      </c>
      <c r="J262" s="6">
        <v>3</v>
      </c>
      <c r="K262" s="6">
        <v>1.5</v>
      </c>
      <c r="L262" s="6">
        <v>0.06</v>
      </c>
      <c r="M262" s="6">
        <v>8</v>
      </c>
      <c r="N262" s="6">
        <v>9.4600000000000009</v>
      </c>
      <c r="O262" s="6">
        <v>2.7</v>
      </c>
      <c r="P262" s="6">
        <v>0.69</v>
      </c>
    </row>
    <row r="263" spans="1:16" s="7" customFormat="1" x14ac:dyDescent="0.25">
      <c r="A263" s="12"/>
      <c r="B263" s="4" t="s">
        <v>17</v>
      </c>
      <c r="C263" s="5">
        <v>50</v>
      </c>
      <c r="D263" s="6">
        <f t="shared" si="58"/>
        <v>1.425</v>
      </c>
      <c r="E263" s="6">
        <v>3.3</v>
      </c>
      <c r="F263" s="6">
        <v>0.6</v>
      </c>
      <c r="G263" s="6">
        <v>17.100000000000001</v>
      </c>
      <c r="H263" s="6">
        <v>87</v>
      </c>
      <c r="I263" s="6">
        <v>0.1</v>
      </c>
      <c r="J263" s="6"/>
      <c r="K263" s="6">
        <v>3</v>
      </c>
      <c r="L263" s="6">
        <v>1.1000000000000001</v>
      </c>
      <c r="M263" s="6">
        <v>17.5</v>
      </c>
      <c r="N263" s="6">
        <v>79</v>
      </c>
      <c r="O263" s="6">
        <v>23.5</v>
      </c>
      <c r="P263" s="6">
        <v>1.95</v>
      </c>
    </row>
    <row r="264" spans="1:16" s="7" customFormat="1" hidden="1" x14ac:dyDescent="0.25">
      <c r="A264" s="12"/>
      <c r="B264" s="4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s="7" customFormat="1" x14ac:dyDescent="0.25">
      <c r="A265" s="58" t="s">
        <v>18</v>
      </c>
      <c r="B265" s="58"/>
      <c r="C265" s="10">
        <f>SUM(C259:C264)</f>
        <v>745</v>
      </c>
      <c r="D265" s="6">
        <f t="shared" si="58"/>
        <v>6.8926666666666661</v>
      </c>
      <c r="E265" s="11">
        <f>SUM(E259:E264)</f>
        <v>27.521999999999998</v>
      </c>
      <c r="F265" s="11">
        <f t="shared" ref="F265:P265" si="59">SUM(F259:F264)</f>
        <v>39.902000000000001</v>
      </c>
      <c r="G265" s="11">
        <f t="shared" si="59"/>
        <v>82.711999999999989</v>
      </c>
      <c r="H265" s="11">
        <f t="shared" si="59"/>
        <v>801.31</v>
      </c>
      <c r="I265" s="11">
        <f t="shared" si="59"/>
        <v>0.39200000000000002</v>
      </c>
      <c r="J265" s="11">
        <f t="shared" si="59"/>
        <v>24.3</v>
      </c>
      <c r="K265" s="11">
        <f t="shared" si="59"/>
        <v>265</v>
      </c>
      <c r="L265" s="11">
        <f t="shared" si="59"/>
        <v>12.346</v>
      </c>
      <c r="M265" s="11">
        <f t="shared" si="59"/>
        <v>89.36</v>
      </c>
      <c r="N265" s="11">
        <f t="shared" si="59"/>
        <v>424.68299999999999</v>
      </c>
      <c r="O265" s="11">
        <f t="shared" si="59"/>
        <v>95.439000000000007</v>
      </c>
      <c r="P265" s="11">
        <f t="shared" si="59"/>
        <v>7.9989999999999997</v>
      </c>
    </row>
    <row r="266" spans="1:16" s="7" customFormat="1" x14ac:dyDescent="0.25">
      <c r="A266" s="57" t="s">
        <v>39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1:16" s="7" customFormat="1" ht="30" x14ac:dyDescent="0.25">
      <c r="A267" s="12"/>
      <c r="B267" s="4" t="s">
        <v>93</v>
      </c>
      <c r="C267" s="5">
        <v>20</v>
      </c>
      <c r="D267" s="6">
        <f>G267/12</f>
        <v>0.64524999999999999</v>
      </c>
      <c r="E267" s="6">
        <v>1.6459999999999999</v>
      </c>
      <c r="F267" s="6">
        <v>4.4420000000000002</v>
      </c>
      <c r="G267" s="6">
        <v>7.7430000000000003</v>
      </c>
      <c r="H267" s="6">
        <v>78.463999999999999</v>
      </c>
      <c r="I267" s="6">
        <v>3.5999999999999997E-2</v>
      </c>
      <c r="J267" s="6">
        <v>0.86599999999999999</v>
      </c>
      <c r="K267" s="6">
        <v>37.311999999999998</v>
      </c>
      <c r="L267" s="6">
        <v>2.1230000000000002</v>
      </c>
      <c r="M267" s="6">
        <v>24.288</v>
      </c>
      <c r="N267" s="6">
        <v>40.863999999999997</v>
      </c>
      <c r="O267" s="6">
        <v>27.504000000000001</v>
      </c>
      <c r="P267" s="6">
        <v>0.56200000000000006</v>
      </c>
    </row>
    <row r="268" spans="1:16" s="7" customFormat="1" x14ac:dyDescent="0.25">
      <c r="A268" s="5">
        <v>386</v>
      </c>
      <c r="B268" s="4" t="s">
        <v>48</v>
      </c>
      <c r="C268" s="5">
        <v>90</v>
      </c>
      <c r="D268" s="6">
        <f>G268/12</f>
        <v>0.44249999999999995</v>
      </c>
      <c r="E268" s="6">
        <v>3.69</v>
      </c>
      <c r="F268" s="6">
        <v>1.35</v>
      </c>
      <c r="G268" s="6">
        <v>5.31</v>
      </c>
      <c r="H268" s="6">
        <v>51.3</v>
      </c>
      <c r="I268" s="6"/>
      <c r="J268" s="6">
        <v>0.54</v>
      </c>
      <c r="K268" s="6">
        <v>9</v>
      </c>
      <c r="L268" s="6"/>
      <c r="M268" s="6">
        <v>111.6</v>
      </c>
      <c r="N268" s="6">
        <v>85.5</v>
      </c>
      <c r="O268" s="6">
        <v>13.5</v>
      </c>
      <c r="P268" s="6">
        <v>0.09</v>
      </c>
    </row>
    <row r="269" spans="1:16" s="7" customFormat="1" x14ac:dyDescent="0.25">
      <c r="A269" s="5">
        <v>0</v>
      </c>
      <c r="B269" s="4" t="s">
        <v>43</v>
      </c>
      <c r="C269" s="5">
        <v>150</v>
      </c>
      <c r="D269" s="6">
        <f>G269/12</f>
        <v>1.2249999999999999</v>
      </c>
      <c r="E269" s="6">
        <v>0.6</v>
      </c>
      <c r="F269" s="6">
        <v>0.6</v>
      </c>
      <c r="G269" s="6">
        <v>14.7</v>
      </c>
      <c r="H269" s="6">
        <v>70.5</v>
      </c>
      <c r="I269" s="6">
        <v>4.4999999999999998E-2</v>
      </c>
      <c r="J269" s="6">
        <v>15</v>
      </c>
      <c r="K269" s="6">
        <v>7.5</v>
      </c>
      <c r="L269" s="6">
        <v>0.3</v>
      </c>
      <c r="M269" s="6">
        <v>24</v>
      </c>
      <c r="N269" s="6">
        <v>16.5</v>
      </c>
      <c r="O269" s="6">
        <v>13.5</v>
      </c>
      <c r="P269" s="6">
        <v>3.3</v>
      </c>
    </row>
    <row r="270" spans="1:16" s="7" customFormat="1" x14ac:dyDescent="0.25">
      <c r="A270" s="58" t="s">
        <v>40</v>
      </c>
      <c r="B270" s="58"/>
      <c r="C270" s="10">
        <f>SUM(C267:C269)</f>
        <v>260</v>
      </c>
      <c r="D270" s="6">
        <f>G270/12</f>
        <v>2.3127499999999999</v>
      </c>
      <c r="E270" s="11">
        <f>SUM(E267:E269)</f>
        <v>5.9359999999999999</v>
      </c>
      <c r="F270" s="11">
        <f t="shared" ref="F270:P270" si="60">SUM(F267:F269)</f>
        <v>6.3919999999999995</v>
      </c>
      <c r="G270" s="11">
        <f t="shared" si="60"/>
        <v>27.753</v>
      </c>
      <c r="H270" s="11">
        <f t="shared" si="60"/>
        <v>200.26400000000001</v>
      </c>
      <c r="I270" s="11">
        <f t="shared" si="60"/>
        <v>8.0999999999999989E-2</v>
      </c>
      <c r="J270" s="11">
        <f t="shared" si="60"/>
        <v>16.405999999999999</v>
      </c>
      <c r="K270" s="11">
        <f t="shared" si="60"/>
        <v>53.811999999999998</v>
      </c>
      <c r="L270" s="11">
        <f t="shared" si="60"/>
        <v>2.423</v>
      </c>
      <c r="M270" s="11">
        <f t="shared" si="60"/>
        <v>159.88800000000001</v>
      </c>
      <c r="N270" s="11">
        <f t="shared" si="60"/>
        <v>142.864</v>
      </c>
      <c r="O270" s="11">
        <f t="shared" si="60"/>
        <v>54.504000000000005</v>
      </c>
      <c r="P270" s="11">
        <f t="shared" si="60"/>
        <v>3.952</v>
      </c>
    </row>
    <row r="271" spans="1:16" s="7" customFormat="1" x14ac:dyDescent="0.25">
      <c r="A271" s="59" t="s">
        <v>67</v>
      </c>
      <c r="B271" s="59"/>
      <c r="C271" s="14">
        <f>C270+C265+C257+C252</f>
        <v>1870</v>
      </c>
      <c r="D271" s="15">
        <f t="shared" ref="D271:P271" si="61">D270+D265+D257+D252</f>
        <v>15.38175</v>
      </c>
      <c r="E271" s="15">
        <f t="shared" si="61"/>
        <v>83.117999999999995</v>
      </c>
      <c r="F271" s="15">
        <f t="shared" si="61"/>
        <v>71.276999999999987</v>
      </c>
      <c r="G271" s="15">
        <f t="shared" si="61"/>
        <v>184.58099999999999</v>
      </c>
      <c r="H271" s="15">
        <f t="shared" si="61"/>
        <v>1742.0459999999998</v>
      </c>
      <c r="I271" s="15">
        <f t="shared" si="61"/>
        <v>0.82299999999999995</v>
      </c>
      <c r="J271" s="15">
        <f t="shared" si="61"/>
        <v>59.742000000000004</v>
      </c>
      <c r="K271" s="15">
        <f t="shared" si="61"/>
        <v>506.04400000000004</v>
      </c>
      <c r="L271" s="15">
        <f t="shared" si="61"/>
        <v>18.719000000000001</v>
      </c>
      <c r="M271" s="15">
        <f t="shared" si="61"/>
        <v>999.4559999999999</v>
      </c>
      <c r="N271" s="15">
        <f t="shared" si="61"/>
        <v>1386.471</v>
      </c>
      <c r="O271" s="15">
        <f t="shared" si="61"/>
        <v>320.52699999999999</v>
      </c>
      <c r="P271" s="15">
        <f t="shared" si="61"/>
        <v>19.957999999999998</v>
      </c>
    </row>
    <row r="272" spans="1:16" s="7" customFormat="1" x14ac:dyDescent="0.25">
      <c r="A272" s="70" t="s">
        <v>20</v>
      </c>
      <c r="B272" s="70"/>
      <c r="C272" s="70"/>
      <c r="D272" s="70"/>
      <c r="E272" s="70"/>
      <c r="F272" s="70"/>
      <c r="G272" s="70"/>
      <c r="H272" s="70"/>
      <c r="I272" s="47"/>
      <c r="J272" s="47"/>
      <c r="K272" s="47"/>
      <c r="L272" s="47"/>
      <c r="M272" s="47"/>
      <c r="N272" s="47"/>
      <c r="O272" s="47"/>
      <c r="P272" s="47"/>
    </row>
    <row r="273" spans="1:16" s="7" customFormat="1" x14ac:dyDescent="0.25">
      <c r="A273" s="69" t="s">
        <v>31</v>
      </c>
      <c r="B273" s="69" t="s">
        <v>30</v>
      </c>
      <c r="C273" s="69" t="s">
        <v>0</v>
      </c>
      <c r="D273" s="68"/>
      <c r="E273" s="68" t="s">
        <v>1</v>
      </c>
      <c r="F273" s="68"/>
      <c r="G273" s="68"/>
      <c r="H273" s="68" t="s">
        <v>29</v>
      </c>
      <c r="I273" s="68" t="s">
        <v>7</v>
      </c>
      <c r="J273" s="68"/>
      <c r="K273" s="68"/>
      <c r="L273" s="68"/>
      <c r="M273" s="68" t="s">
        <v>8</v>
      </c>
      <c r="N273" s="68"/>
      <c r="O273" s="68"/>
      <c r="P273" s="68"/>
    </row>
    <row r="274" spans="1:16" s="7" customFormat="1" x14ac:dyDescent="0.25">
      <c r="A274" s="69"/>
      <c r="B274" s="69"/>
      <c r="C274" s="69"/>
      <c r="D274" s="68"/>
      <c r="E274" s="16" t="s">
        <v>2</v>
      </c>
      <c r="F274" s="16" t="s">
        <v>3</v>
      </c>
      <c r="G274" s="16" t="s">
        <v>4</v>
      </c>
      <c r="H274" s="68"/>
      <c r="I274" s="16" t="s">
        <v>9</v>
      </c>
      <c r="J274" s="16" t="s">
        <v>10</v>
      </c>
      <c r="K274" s="16" t="s">
        <v>11</v>
      </c>
      <c r="L274" s="16" t="s">
        <v>12</v>
      </c>
      <c r="M274" s="16" t="s">
        <v>13</v>
      </c>
      <c r="N274" s="16" t="s">
        <v>14</v>
      </c>
      <c r="O274" s="16" t="s">
        <v>15</v>
      </c>
      <c r="P274" s="16" t="s">
        <v>16</v>
      </c>
    </row>
    <row r="275" spans="1:16" s="7" customFormat="1" x14ac:dyDescent="0.25">
      <c r="A275" s="57" t="s">
        <v>19</v>
      </c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</row>
    <row r="276" spans="1:16" s="7" customFormat="1" x14ac:dyDescent="0.25">
      <c r="A276" s="8">
        <v>71</v>
      </c>
      <c r="B276" s="4" t="s">
        <v>72</v>
      </c>
      <c r="C276" s="5">
        <v>70</v>
      </c>
      <c r="D276" s="6">
        <f>G276/12</f>
        <v>0.11083333333333334</v>
      </c>
      <c r="E276" s="6">
        <v>0.49</v>
      </c>
      <c r="F276" s="6">
        <v>7.0000000000000007E-2</v>
      </c>
      <c r="G276" s="6">
        <v>1.33</v>
      </c>
      <c r="H276" s="6">
        <v>7.7</v>
      </c>
      <c r="I276" s="6">
        <v>2.1000000000000001E-2</v>
      </c>
      <c r="J276" s="6">
        <v>4.9000000000000004</v>
      </c>
      <c r="K276" s="6"/>
      <c r="L276" s="6">
        <v>7.0000000000000007E-2</v>
      </c>
      <c r="M276" s="6">
        <v>11.9</v>
      </c>
      <c r="N276" s="6">
        <v>21</v>
      </c>
      <c r="O276" s="6">
        <v>9.8000000000000007</v>
      </c>
      <c r="P276" s="6">
        <v>0.35</v>
      </c>
    </row>
    <row r="277" spans="1:16" s="7" customFormat="1" x14ac:dyDescent="0.25">
      <c r="A277" s="9">
        <v>297</v>
      </c>
      <c r="B277" s="4" t="s">
        <v>132</v>
      </c>
      <c r="C277" s="5">
        <v>65</v>
      </c>
      <c r="D277" s="6">
        <f t="shared" ref="D277:D282" si="62">G277/12</f>
        <v>0.40250000000000002</v>
      </c>
      <c r="E277" s="6">
        <v>9.766</v>
      </c>
      <c r="F277" s="6">
        <v>8.827</v>
      </c>
      <c r="G277" s="6">
        <v>4.83</v>
      </c>
      <c r="H277" s="6">
        <v>138.09100000000001</v>
      </c>
      <c r="I277" s="6">
        <v>5.8999999999999997E-2</v>
      </c>
      <c r="J277" s="6">
        <v>0.96</v>
      </c>
      <c r="K277" s="6">
        <v>33.6</v>
      </c>
      <c r="L277" s="6">
        <v>0.71399999999999997</v>
      </c>
      <c r="M277" s="6">
        <v>9.02</v>
      </c>
      <c r="N277" s="6">
        <v>85.52</v>
      </c>
      <c r="O277" s="6">
        <v>12.42</v>
      </c>
      <c r="P277" s="6">
        <v>0.96799999999999997</v>
      </c>
    </row>
    <row r="278" spans="1:16" s="7" customFormat="1" x14ac:dyDescent="0.25">
      <c r="A278" s="8">
        <v>326</v>
      </c>
      <c r="B278" s="4" t="s">
        <v>51</v>
      </c>
      <c r="C278" s="5">
        <v>50</v>
      </c>
      <c r="D278" s="6">
        <f t="shared" si="62"/>
        <v>0.26</v>
      </c>
      <c r="E278" s="6">
        <v>1.073</v>
      </c>
      <c r="F278" s="6">
        <v>2.2799999999999998</v>
      </c>
      <c r="G278" s="6">
        <v>3.12</v>
      </c>
      <c r="H278" s="6">
        <v>37.81</v>
      </c>
      <c r="I278" s="6">
        <v>2.9000000000000001E-2</v>
      </c>
      <c r="J278" s="6">
        <v>0.15</v>
      </c>
      <c r="K278" s="6">
        <v>14.5</v>
      </c>
      <c r="L278" s="6">
        <v>7.4999999999999997E-2</v>
      </c>
      <c r="M278" s="6">
        <v>31.26</v>
      </c>
      <c r="N278" s="6">
        <v>25.98</v>
      </c>
      <c r="O278" s="6">
        <v>3.98</v>
      </c>
      <c r="P278" s="6">
        <v>6.9000000000000006E-2</v>
      </c>
    </row>
    <row r="279" spans="1:16" s="7" customFormat="1" x14ac:dyDescent="0.25">
      <c r="A279" s="9" t="s">
        <v>141</v>
      </c>
      <c r="B279" s="4" t="s">
        <v>138</v>
      </c>
      <c r="C279" s="5">
        <v>150</v>
      </c>
      <c r="D279" s="6">
        <f t="shared" si="62"/>
        <v>0.97549999999999992</v>
      </c>
      <c r="E279" s="6">
        <v>3.8929999999999998</v>
      </c>
      <c r="F279" s="6">
        <v>6.32</v>
      </c>
      <c r="G279" s="6">
        <v>11.706</v>
      </c>
      <c r="H279" s="6">
        <v>121.916</v>
      </c>
      <c r="I279" s="6">
        <v>7.0000000000000007E-2</v>
      </c>
      <c r="J279" s="6">
        <v>81.75</v>
      </c>
      <c r="K279" s="6">
        <v>60</v>
      </c>
      <c r="L279" s="6">
        <v>2.9249999999999998</v>
      </c>
      <c r="M279" s="6">
        <v>86.55</v>
      </c>
      <c r="N279" s="6">
        <v>64.38</v>
      </c>
      <c r="O279" s="6">
        <v>33.840000000000003</v>
      </c>
      <c r="P279" s="6">
        <v>1.302</v>
      </c>
    </row>
    <row r="280" spans="1:16" s="7" customFormat="1" ht="30" x14ac:dyDescent="0.25">
      <c r="A280" s="13">
        <v>379</v>
      </c>
      <c r="B280" s="4" t="s">
        <v>133</v>
      </c>
      <c r="C280" s="5">
        <v>200</v>
      </c>
      <c r="D280" s="6">
        <f t="shared" si="62"/>
        <v>0.44208333333333333</v>
      </c>
      <c r="E280" s="6">
        <v>3.9</v>
      </c>
      <c r="F280" s="6">
        <v>3</v>
      </c>
      <c r="G280" s="6">
        <v>5.3049999999999997</v>
      </c>
      <c r="H280" s="6">
        <v>60</v>
      </c>
      <c r="I280" s="6">
        <v>2.3E-2</v>
      </c>
      <c r="J280" s="6">
        <v>0.78400000000000003</v>
      </c>
      <c r="K280" s="6">
        <v>10</v>
      </c>
      <c r="L280" s="6"/>
      <c r="M280" s="6">
        <v>124.76600000000001</v>
      </c>
      <c r="N280" s="6">
        <v>90</v>
      </c>
      <c r="O280" s="6">
        <v>14</v>
      </c>
      <c r="P280" s="6">
        <v>0.104</v>
      </c>
    </row>
    <row r="281" spans="1:16" s="7" customFormat="1" x14ac:dyDescent="0.25">
      <c r="A281" s="5">
        <v>0</v>
      </c>
      <c r="B281" s="4" t="s">
        <v>46</v>
      </c>
      <c r="C281" s="5">
        <v>100</v>
      </c>
      <c r="D281" s="6">
        <f t="shared" si="62"/>
        <v>0.625</v>
      </c>
      <c r="E281" s="6">
        <v>0.8</v>
      </c>
      <c r="F281" s="6">
        <v>0.2</v>
      </c>
      <c r="G281" s="6">
        <v>7.5</v>
      </c>
      <c r="H281" s="6">
        <v>38</v>
      </c>
      <c r="I281" s="6">
        <v>5.9999999999999991E-2</v>
      </c>
      <c r="J281" s="6">
        <v>38</v>
      </c>
      <c r="K281" s="6">
        <v>0</v>
      </c>
      <c r="L281" s="6">
        <v>0.2</v>
      </c>
      <c r="M281" s="6">
        <v>35</v>
      </c>
      <c r="N281" s="6">
        <v>16.999999999999996</v>
      </c>
      <c r="O281" s="6">
        <v>11</v>
      </c>
      <c r="P281" s="6">
        <v>0.1</v>
      </c>
    </row>
    <row r="282" spans="1:16" s="7" customFormat="1" x14ac:dyDescent="0.25">
      <c r="A282" s="12"/>
      <c r="B282" s="4" t="s">
        <v>17</v>
      </c>
      <c r="C282" s="5">
        <v>40</v>
      </c>
      <c r="D282" s="6">
        <f t="shared" si="62"/>
        <v>1.1399999999999999</v>
      </c>
      <c r="E282" s="6">
        <v>2.64</v>
      </c>
      <c r="F282" s="6">
        <v>0.48</v>
      </c>
      <c r="G282" s="6">
        <v>13.68</v>
      </c>
      <c r="H282" s="6">
        <v>69.599999999999994</v>
      </c>
      <c r="I282" s="6">
        <v>0.08</v>
      </c>
      <c r="J282" s="6"/>
      <c r="K282" s="6">
        <v>2.4</v>
      </c>
      <c r="L282" s="6">
        <v>0.88</v>
      </c>
      <c r="M282" s="6">
        <v>14</v>
      </c>
      <c r="N282" s="6">
        <v>63.2</v>
      </c>
      <c r="O282" s="6">
        <v>18.8</v>
      </c>
      <c r="P282" s="6">
        <v>1.56</v>
      </c>
    </row>
    <row r="283" spans="1:16" s="7" customFormat="1" x14ac:dyDescent="0.25">
      <c r="A283" s="58" t="s">
        <v>56</v>
      </c>
      <c r="B283" s="58"/>
      <c r="C283" s="10">
        <f>SUM(C276:C282)</f>
        <v>675</v>
      </c>
      <c r="D283" s="6">
        <f>G283/12</f>
        <v>3.9559166666666665</v>
      </c>
      <c r="E283" s="11">
        <f t="shared" ref="E283:P283" si="63">SUM(E276:E282)</f>
        <v>22.562000000000001</v>
      </c>
      <c r="F283" s="11">
        <f t="shared" si="63"/>
        <v>21.177</v>
      </c>
      <c r="G283" s="11">
        <f t="shared" si="63"/>
        <v>47.470999999999997</v>
      </c>
      <c r="H283" s="11">
        <f t="shared" si="63"/>
        <v>473.11699999999996</v>
      </c>
      <c r="I283" s="11">
        <f t="shared" si="63"/>
        <v>0.34199999999999997</v>
      </c>
      <c r="J283" s="11">
        <f t="shared" si="63"/>
        <v>126.54400000000001</v>
      </c>
      <c r="K283" s="11">
        <f t="shared" si="63"/>
        <v>120.5</v>
      </c>
      <c r="L283" s="11">
        <f t="shared" si="63"/>
        <v>4.8639999999999999</v>
      </c>
      <c r="M283" s="11">
        <f t="shared" si="63"/>
        <v>312.49600000000004</v>
      </c>
      <c r="N283" s="11">
        <f t="shared" si="63"/>
        <v>367.08</v>
      </c>
      <c r="O283" s="11">
        <f t="shared" si="63"/>
        <v>103.84</v>
      </c>
      <c r="P283" s="11">
        <f t="shared" si="63"/>
        <v>4.4530000000000003</v>
      </c>
    </row>
    <row r="284" spans="1:16" s="7" customFormat="1" x14ac:dyDescent="0.25">
      <c r="A284" s="57" t="s">
        <v>57</v>
      </c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</row>
    <row r="285" spans="1:16" s="7" customFormat="1" ht="30" x14ac:dyDescent="0.25">
      <c r="A285" s="12"/>
      <c r="B285" s="4" t="s">
        <v>93</v>
      </c>
      <c r="C285" s="5">
        <v>20</v>
      </c>
      <c r="D285" s="6">
        <f>G285/12</f>
        <v>0.64524999999999999</v>
      </c>
      <c r="E285" s="6">
        <v>1.6459999999999999</v>
      </c>
      <c r="F285" s="6">
        <v>4.4420000000000002</v>
      </c>
      <c r="G285" s="6">
        <v>7.7430000000000003</v>
      </c>
      <c r="H285" s="6">
        <v>78.463999999999999</v>
      </c>
      <c r="I285" s="6">
        <v>3.5999999999999997E-2</v>
      </c>
      <c r="J285" s="6">
        <v>0.86599999999999999</v>
      </c>
      <c r="K285" s="6">
        <v>37.311999999999998</v>
      </c>
      <c r="L285" s="6">
        <v>2.1230000000000002</v>
      </c>
      <c r="M285" s="6">
        <v>24.288</v>
      </c>
      <c r="N285" s="6">
        <v>40.863999999999997</v>
      </c>
      <c r="O285" s="6">
        <v>27.504000000000001</v>
      </c>
      <c r="P285" s="6">
        <v>0.56200000000000006</v>
      </c>
    </row>
    <row r="286" spans="1:16" s="7" customFormat="1" x14ac:dyDescent="0.25">
      <c r="A286" s="5">
        <v>386</v>
      </c>
      <c r="B286" s="4" t="s">
        <v>48</v>
      </c>
      <c r="C286" s="5">
        <v>90</v>
      </c>
      <c r="D286" s="6">
        <f>G286/12</f>
        <v>0.44249999999999995</v>
      </c>
      <c r="E286" s="6">
        <v>3.69</v>
      </c>
      <c r="F286" s="6">
        <v>1.35</v>
      </c>
      <c r="G286" s="6">
        <v>5.31</v>
      </c>
      <c r="H286" s="6">
        <v>51.3</v>
      </c>
      <c r="I286" s="6"/>
      <c r="J286" s="6">
        <v>0.54</v>
      </c>
      <c r="K286" s="6">
        <v>9</v>
      </c>
      <c r="L286" s="6"/>
      <c r="M286" s="6">
        <v>111.6</v>
      </c>
      <c r="N286" s="6">
        <v>85.5</v>
      </c>
      <c r="O286" s="6">
        <v>13.5</v>
      </c>
      <c r="P286" s="6">
        <v>0.09</v>
      </c>
    </row>
    <row r="287" spans="1:16" s="7" customFormat="1" x14ac:dyDescent="0.25">
      <c r="A287" s="5">
        <v>0</v>
      </c>
      <c r="B287" s="4" t="s">
        <v>46</v>
      </c>
      <c r="C287" s="5">
        <v>150</v>
      </c>
      <c r="D287" s="6">
        <f>G287/12</f>
        <v>0.9375</v>
      </c>
      <c r="E287" s="6">
        <v>1.2</v>
      </c>
      <c r="F287" s="6">
        <v>0.3</v>
      </c>
      <c r="G287" s="6">
        <v>11.25</v>
      </c>
      <c r="H287" s="6">
        <v>57</v>
      </c>
      <c r="I287" s="6">
        <v>0.09</v>
      </c>
      <c r="J287" s="6">
        <v>57</v>
      </c>
      <c r="K287" s="6"/>
      <c r="L287" s="6">
        <v>0.3</v>
      </c>
      <c r="M287" s="6">
        <v>52.5</v>
      </c>
      <c r="N287" s="6">
        <v>25.5</v>
      </c>
      <c r="O287" s="6">
        <v>16.5</v>
      </c>
      <c r="P287" s="6">
        <v>0.15</v>
      </c>
    </row>
    <row r="288" spans="1:16" s="7" customFormat="1" x14ac:dyDescent="0.25">
      <c r="A288" s="58" t="s">
        <v>58</v>
      </c>
      <c r="B288" s="58"/>
      <c r="C288" s="10">
        <f>SUM(C285:C287)</f>
        <v>260</v>
      </c>
      <c r="D288" s="6">
        <f>G288/12</f>
        <v>2.0252500000000002</v>
      </c>
      <c r="E288" s="11">
        <f>SUM(E285:E287)</f>
        <v>6.5360000000000005</v>
      </c>
      <c r="F288" s="11">
        <f t="shared" ref="F288:P288" si="64">SUM(F285:F287)</f>
        <v>6.0919999999999996</v>
      </c>
      <c r="G288" s="11">
        <f t="shared" si="64"/>
        <v>24.303000000000001</v>
      </c>
      <c r="H288" s="11">
        <f t="shared" si="64"/>
        <v>186.76400000000001</v>
      </c>
      <c r="I288" s="11">
        <f t="shared" si="64"/>
        <v>0.126</v>
      </c>
      <c r="J288" s="11">
        <f t="shared" si="64"/>
        <v>58.405999999999999</v>
      </c>
      <c r="K288" s="11">
        <f t="shared" si="64"/>
        <v>46.311999999999998</v>
      </c>
      <c r="L288" s="11">
        <f t="shared" si="64"/>
        <v>2.423</v>
      </c>
      <c r="M288" s="11">
        <f t="shared" si="64"/>
        <v>188.38800000000001</v>
      </c>
      <c r="N288" s="11">
        <f t="shared" si="64"/>
        <v>151.864</v>
      </c>
      <c r="O288" s="11">
        <f t="shared" si="64"/>
        <v>57.504000000000005</v>
      </c>
      <c r="P288" s="11">
        <f t="shared" si="64"/>
        <v>0.80200000000000005</v>
      </c>
    </row>
    <row r="289" spans="1:16" s="7" customFormat="1" x14ac:dyDescent="0.25">
      <c r="A289" s="57" t="s">
        <v>6</v>
      </c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</row>
    <row r="290" spans="1:16" s="7" customFormat="1" ht="30" x14ac:dyDescent="0.25">
      <c r="A290" s="8">
        <v>82</v>
      </c>
      <c r="B290" s="4" t="s">
        <v>134</v>
      </c>
      <c r="C290" s="5">
        <v>250</v>
      </c>
      <c r="D290" s="6">
        <f>G290/12</f>
        <v>1.1453333333333333</v>
      </c>
      <c r="E290" s="6">
        <v>2.0139999999999998</v>
      </c>
      <c r="F290" s="6">
        <v>5.165</v>
      </c>
      <c r="G290" s="6">
        <v>13.744</v>
      </c>
      <c r="H290" s="6">
        <v>110.485</v>
      </c>
      <c r="I290" s="6">
        <v>6.0999999999999999E-2</v>
      </c>
      <c r="J290" s="6">
        <v>22.1</v>
      </c>
      <c r="K290" s="6">
        <v>200</v>
      </c>
      <c r="L290" s="6">
        <v>2.42</v>
      </c>
      <c r="M290" s="6">
        <v>37.479999999999997</v>
      </c>
      <c r="N290" s="6">
        <v>52.59</v>
      </c>
      <c r="O290" s="6">
        <v>26.02</v>
      </c>
      <c r="P290" s="6">
        <v>1.232</v>
      </c>
    </row>
    <row r="291" spans="1:16" s="7" customFormat="1" ht="30" x14ac:dyDescent="0.25">
      <c r="A291" s="13">
        <v>291</v>
      </c>
      <c r="B291" s="4" t="s">
        <v>135</v>
      </c>
      <c r="C291" s="5">
        <v>250</v>
      </c>
      <c r="D291" s="6">
        <f>G291/12</f>
        <v>3.5874166666666665</v>
      </c>
      <c r="E291" s="6">
        <v>31.664999999999999</v>
      </c>
      <c r="F291" s="6">
        <v>12.728999999999999</v>
      </c>
      <c r="G291" s="6">
        <v>43.048999999999999</v>
      </c>
      <c r="H291" s="6">
        <v>415.68599999999998</v>
      </c>
      <c r="I291" s="6">
        <v>0.20699999999999999</v>
      </c>
      <c r="J291" s="6">
        <v>8.27</v>
      </c>
      <c r="K291" s="6">
        <v>328.4</v>
      </c>
      <c r="L291" s="6">
        <v>3.82</v>
      </c>
      <c r="M291" s="6">
        <v>54.473999999999997</v>
      </c>
      <c r="N291" s="6">
        <v>405.738</v>
      </c>
      <c r="O291" s="6">
        <v>58.316000000000003</v>
      </c>
      <c r="P291" s="6">
        <v>3.0760000000000001</v>
      </c>
    </row>
    <row r="292" spans="1:16" s="7" customFormat="1" ht="30" x14ac:dyDescent="0.25">
      <c r="A292" s="9">
        <v>349</v>
      </c>
      <c r="B292" s="4" t="s">
        <v>124</v>
      </c>
      <c r="C292" s="5">
        <v>200</v>
      </c>
      <c r="D292" s="6">
        <f>G292/12</f>
        <v>0.84541666666666659</v>
      </c>
      <c r="E292" s="6">
        <v>0.78</v>
      </c>
      <c r="F292" s="6">
        <v>0.06</v>
      </c>
      <c r="G292" s="6">
        <v>10.145</v>
      </c>
      <c r="H292" s="6">
        <v>45.4</v>
      </c>
      <c r="I292" s="6">
        <v>0.02</v>
      </c>
      <c r="J292" s="6">
        <v>0.8</v>
      </c>
      <c r="K292" s="6"/>
      <c r="L292" s="6">
        <v>1.1000000000000001</v>
      </c>
      <c r="M292" s="6">
        <v>32</v>
      </c>
      <c r="N292" s="6">
        <v>29.2</v>
      </c>
      <c r="O292" s="6">
        <v>21</v>
      </c>
      <c r="P292" s="6">
        <v>0.64</v>
      </c>
    </row>
    <row r="293" spans="1:16" s="7" customFormat="1" x14ac:dyDescent="0.25">
      <c r="A293" s="12"/>
      <c r="B293" s="4" t="s">
        <v>17</v>
      </c>
      <c r="C293" s="5">
        <v>50</v>
      </c>
      <c r="D293" s="6">
        <f>G293/12</f>
        <v>1.425</v>
      </c>
      <c r="E293" s="6">
        <v>3.3</v>
      </c>
      <c r="F293" s="6">
        <v>0.6</v>
      </c>
      <c r="G293" s="6">
        <v>17.100000000000001</v>
      </c>
      <c r="H293" s="6">
        <v>87</v>
      </c>
      <c r="I293" s="6">
        <v>0.1</v>
      </c>
      <c r="J293" s="6"/>
      <c r="K293" s="6">
        <v>3</v>
      </c>
      <c r="L293" s="6">
        <v>1.1000000000000001</v>
      </c>
      <c r="M293" s="6">
        <v>17.5</v>
      </c>
      <c r="N293" s="6">
        <v>79</v>
      </c>
      <c r="O293" s="6">
        <v>23.5</v>
      </c>
      <c r="P293" s="6">
        <v>1.95</v>
      </c>
    </row>
    <row r="294" spans="1:16" s="7" customFormat="1" x14ac:dyDescent="0.25">
      <c r="A294" s="12"/>
      <c r="B294" s="4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s="7" customFormat="1" x14ac:dyDescent="0.25">
      <c r="A295" s="58" t="s">
        <v>18</v>
      </c>
      <c r="B295" s="58"/>
      <c r="C295" s="10">
        <f>SUM(C290:C294)</f>
        <v>750</v>
      </c>
      <c r="D295" s="6">
        <f>G295/12</f>
        <v>7.0031666666666679</v>
      </c>
      <c r="E295" s="11">
        <f>SUM(E290:E294)</f>
        <v>37.759</v>
      </c>
      <c r="F295" s="11">
        <f t="shared" ref="F295:P295" si="65">SUM(F290:F294)</f>
        <v>18.553999999999998</v>
      </c>
      <c r="G295" s="11">
        <f t="shared" si="65"/>
        <v>84.038000000000011</v>
      </c>
      <c r="H295" s="11">
        <f t="shared" si="65"/>
        <v>658.57099999999991</v>
      </c>
      <c r="I295" s="11">
        <f t="shared" si="65"/>
        <v>0.38800000000000001</v>
      </c>
      <c r="J295" s="11">
        <f t="shared" si="65"/>
        <v>31.17</v>
      </c>
      <c r="K295" s="11">
        <f t="shared" si="65"/>
        <v>531.4</v>
      </c>
      <c r="L295" s="11">
        <f t="shared" si="65"/>
        <v>8.44</v>
      </c>
      <c r="M295" s="11">
        <f t="shared" si="65"/>
        <v>141.45400000000001</v>
      </c>
      <c r="N295" s="11">
        <f t="shared" si="65"/>
        <v>566.52800000000002</v>
      </c>
      <c r="O295" s="11">
        <f t="shared" si="65"/>
        <v>128.83600000000001</v>
      </c>
      <c r="P295" s="11">
        <f t="shared" si="65"/>
        <v>6.8979999999999997</v>
      </c>
    </row>
    <row r="296" spans="1:16" s="7" customFormat="1" x14ac:dyDescent="0.25">
      <c r="A296" s="57" t="s">
        <v>39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</row>
    <row r="297" spans="1:16" s="7" customFormat="1" ht="30" x14ac:dyDescent="0.25">
      <c r="A297" s="12"/>
      <c r="B297" s="4" t="s">
        <v>93</v>
      </c>
      <c r="C297" s="5">
        <v>20</v>
      </c>
      <c r="D297" s="6">
        <f>G297/12</f>
        <v>0.64524999999999999</v>
      </c>
      <c r="E297" s="6">
        <v>1.6459999999999999</v>
      </c>
      <c r="F297" s="6">
        <v>4.4420000000000002</v>
      </c>
      <c r="G297" s="6">
        <v>7.7430000000000003</v>
      </c>
      <c r="H297" s="6">
        <v>78.463999999999999</v>
      </c>
      <c r="I297" s="6">
        <v>3.5999999999999997E-2</v>
      </c>
      <c r="J297" s="6">
        <v>0.86599999999999999</v>
      </c>
      <c r="K297" s="6">
        <v>37.311999999999998</v>
      </c>
      <c r="L297" s="6">
        <v>2.1230000000000002</v>
      </c>
      <c r="M297" s="6">
        <v>24.288</v>
      </c>
      <c r="N297" s="6">
        <v>40.863999999999997</v>
      </c>
      <c r="O297" s="6">
        <v>27.504000000000001</v>
      </c>
      <c r="P297" s="6">
        <v>0.56200000000000006</v>
      </c>
    </row>
    <row r="298" spans="1:16" s="7" customFormat="1" x14ac:dyDescent="0.25">
      <c r="A298" s="5">
        <v>386</v>
      </c>
      <c r="B298" s="4" t="s">
        <v>48</v>
      </c>
      <c r="C298" s="5">
        <v>90</v>
      </c>
      <c r="D298" s="6">
        <f>G298/12</f>
        <v>0.44249999999999995</v>
      </c>
      <c r="E298" s="6">
        <v>3.69</v>
      </c>
      <c r="F298" s="6">
        <v>1.35</v>
      </c>
      <c r="G298" s="6">
        <v>5.31</v>
      </c>
      <c r="H298" s="6">
        <v>51.3</v>
      </c>
      <c r="I298" s="6"/>
      <c r="J298" s="6">
        <v>0.54</v>
      </c>
      <c r="K298" s="6">
        <v>9</v>
      </c>
      <c r="L298" s="6"/>
      <c r="M298" s="6">
        <v>111.6</v>
      </c>
      <c r="N298" s="6">
        <v>85.5</v>
      </c>
      <c r="O298" s="6">
        <v>13.5</v>
      </c>
      <c r="P298" s="6">
        <v>0.09</v>
      </c>
    </row>
    <row r="299" spans="1:16" s="7" customFormat="1" x14ac:dyDescent="0.25">
      <c r="A299" s="5">
        <v>0</v>
      </c>
      <c r="B299" s="4" t="s">
        <v>46</v>
      </c>
      <c r="C299" s="5">
        <v>150</v>
      </c>
      <c r="D299" s="6">
        <f>G299/12</f>
        <v>0.9375</v>
      </c>
      <c r="E299" s="6">
        <v>1.2</v>
      </c>
      <c r="F299" s="6">
        <v>0.3</v>
      </c>
      <c r="G299" s="6">
        <v>11.25</v>
      </c>
      <c r="H299" s="6">
        <v>57</v>
      </c>
      <c r="I299" s="6">
        <v>0.09</v>
      </c>
      <c r="J299" s="6">
        <v>57</v>
      </c>
      <c r="K299" s="6"/>
      <c r="L299" s="6">
        <v>0.3</v>
      </c>
      <c r="M299" s="6">
        <v>52.5</v>
      </c>
      <c r="N299" s="6">
        <v>25.5</v>
      </c>
      <c r="O299" s="6">
        <v>16.5</v>
      </c>
      <c r="P299" s="6">
        <v>0.15</v>
      </c>
    </row>
    <row r="300" spans="1:16" s="7" customFormat="1" x14ac:dyDescent="0.25">
      <c r="A300" s="58" t="s">
        <v>40</v>
      </c>
      <c r="B300" s="58"/>
      <c r="C300" s="10">
        <f>SUM(C297:C299)</f>
        <v>260</v>
      </c>
      <c r="D300" s="6">
        <f>G300/12</f>
        <v>2.0252500000000002</v>
      </c>
      <c r="E300" s="11">
        <f>SUM(E297:E299)</f>
        <v>6.5360000000000005</v>
      </c>
      <c r="F300" s="11">
        <f t="shared" ref="F300:P300" si="66">SUM(F297:F299)</f>
        <v>6.0919999999999996</v>
      </c>
      <c r="G300" s="11">
        <f t="shared" si="66"/>
        <v>24.303000000000001</v>
      </c>
      <c r="H300" s="11">
        <f t="shared" si="66"/>
        <v>186.76400000000001</v>
      </c>
      <c r="I300" s="11">
        <f t="shared" si="66"/>
        <v>0.126</v>
      </c>
      <c r="J300" s="11">
        <f t="shared" si="66"/>
        <v>58.405999999999999</v>
      </c>
      <c r="K300" s="11">
        <f t="shared" si="66"/>
        <v>46.311999999999998</v>
      </c>
      <c r="L300" s="11">
        <f t="shared" si="66"/>
        <v>2.423</v>
      </c>
      <c r="M300" s="11">
        <f t="shared" si="66"/>
        <v>188.38800000000001</v>
      </c>
      <c r="N300" s="11">
        <f t="shared" si="66"/>
        <v>151.864</v>
      </c>
      <c r="O300" s="11">
        <f t="shared" si="66"/>
        <v>57.504000000000005</v>
      </c>
      <c r="P300" s="11">
        <f t="shared" si="66"/>
        <v>0.80200000000000005</v>
      </c>
    </row>
    <row r="301" spans="1:16" s="7" customFormat="1" x14ac:dyDescent="0.25">
      <c r="A301" s="59" t="s">
        <v>68</v>
      </c>
      <c r="B301" s="59"/>
      <c r="C301" s="14">
        <f>C300+C295+C288+C283</f>
        <v>1945</v>
      </c>
      <c r="D301" s="15">
        <f>D300+D295+D288+D283</f>
        <v>15.009583333333335</v>
      </c>
      <c r="E301" s="15">
        <f t="shared" ref="E301:P301" si="67">E300+E295+E288+E283</f>
        <v>73.393000000000001</v>
      </c>
      <c r="F301" s="15">
        <f t="shared" si="67"/>
        <v>51.914999999999992</v>
      </c>
      <c r="G301" s="15">
        <f t="shared" si="67"/>
        <v>180.11500000000001</v>
      </c>
      <c r="H301" s="15">
        <f t="shared" si="67"/>
        <v>1505.2159999999999</v>
      </c>
      <c r="I301" s="15">
        <f t="shared" si="67"/>
        <v>0.98199999999999998</v>
      </c>
      <c r="J301" s="15">
        <f t="shared" si="67"/>
        <v>274.52600000000001</v>
      </c>
      <c r="K301" s="15">
        <f t="shared" si="67"/>
        <v>744.524</v>
      </c>
      <c r="L301" s="15">
        <f t="shared" si="67"/>
        <v>18.149999999999999</v>
      </c>
      <c r="M301" s="15">
        <f t="shared" si="67"/>
        <v>830.72600000000011</v>
      </c>
      <c r="N301" s="15">
        <f t="shared" si="67"/>
        <v>1237.336</v>
      </c>
      <c r="O301" s="15">
        <f t="shared" si="67"/>
        <v>347.68400000000008</v>
      </c>
      <c r="P301" s="15">
        <f t="shared" si="67"/>
        <v>12.954999999999998</v>
      </c>
    </row>
    <row r="302" spans="1:16" s="7" customFormat="1" x14ac:dyDescent="0.25">
      <c r="A302" s="59" t="s">
        <v>32</v>
      </c>
      <c r="B302" s="59"/>
      <c r="C302" s="14">
        <f>C301+C271+C242+C210+C180+C150+C121+C92+C62+C32</f>
        <v>19642</v>
      </c>
      <c r="D302" s="15">
        <f t="shared" ref="D302:P302" si="68">D301+D271+D242+D210+D180+D150+D121+D92+D62+D32</f>
        <v>146.94575</v>
      </c>
      <c r="E302" s="15">
        <f t="shared" si="68"/>
        <v>687.78199999999993</v>
      </c>
      <c r="F302" s="15">
        <f t="shared" si="68"/>
        <v>512.99399999999991</v>
      </c>
      <c r="G302" s="15">
        <f t="shared" si="68"/>
        <v>1763.3489999999999</v>
      </c>
      <c r="H302" s="15">
        <f t="shared" si="68"/>
        <v>14678.348</v>
      </c>
      <c r="I302" s="15">
        <f t="shared" si="68"/>
        <v>10.383999999999999</v>
      </c>
      <c r="J302" s="15">
        <f t="shared" si="68"/>
        <v>1855.9929999999999</v>
      </c>
      <c r="K302" s="15">
        <f t="shared" si="68"/>
        <v>6718.9579999999996</v>
      </c>
      <c r="L302" s="15">
        <f t="shared" si="68"/>
        <v>163.41499999999999</v>
      </c>
      <c r="M302" s="15">
        <f t="shared" si="68"/>
        <v>7802.6940000000004</v>
      </c>
      <c r="N302" s="15">
        <f t="shared" si="68"/>
        <v>11988.498999999998</v>
      </c>
      <c r="O302" s="15">
        <f t="shared" si="68"/>
        <v>3685.59</v>
      </c>
      <c r="P302" s="15">
        <f t="shared" si="68"/>
        <v>187.078</v>
      </c>
    </row>
    <row r="304" spans="1:16" x14ac:dyDescent="0.25">
      <c r="D304" s="48" t="s">
        <v>143</v>
      </c>
      <c r="E304" s="49">
        <v>10</v>
      </c>
    </row>
    <row r="305" spans="1:16" s="27" customFormat="1" x14ac:dyDescent="0.25">
      <c r="A305" s="65"/>
      <c r="B305" s="66"/>
      <c r="C305" s="63" t="s">
        <v>0</v>
      </c>
      <c r="D305" s="60" t="s">
        <v>44</v>
      </c>
      <c r="E305" s="62" t="s">
        <v>1</v>
      </c>
      <c r="F305" s="62"/>
      <c r="G305" s="62"/>
      <c r="H305" s="63" t="s">
        <v>29</v>
      </c>
      <c r="I305" s="62" t="s">
        <v>7</v>
      </c>
      <c r="J305" s="62"/>
      <c r="K305" s="62"/>
      <c r="L305" s="62"/>
      <c r="M305" s="56" t="s">
        <v>8</v>
      </c>
      <c r="N305" s="56"/>
      <c r="O305" s="56"/>
      <c r="P305" s="56"/>
    </row>
    <row r="306" spans="1:16" s="27" customFormat="1" x14ac:dyDescent="0.25">
      <c r="A306" s="67"/>
      <c r="B306" s="67"/>
      <c r="C306" s="64"/>
      <c r="D306" s="61"/>
      <c r="E306" s="28" t="s">
        <v>2</v>
      </c>
      <c r="F306" s="28" t="s">
        <v>3</v>
      </c>
      <c r="G306" s="28" t="s">
        <v>4</v>
      </c>
      <c r="H306" s="64"/>
      <c r="I306" s="28" t="s">
        <v>9</v>
      </c>
      <c r="J306" s="28" t="s">
        <v>10</v>
      </c>
      <c r="K306" s="28" t="s">
        <v>11</v>
      </c>
      <c r="L306" s="28" t="s">
        <v>12</v>
      </c>
      <c r="M306" s="28" t="s">
        <v>13</v>
      </c>
      <c r="N306" s="28" t="s">
        <v>14</v>
      </c>
      <c r="O306" s="28" t="s">
        <v>15</v>
      </c>
      <c r="P306" s="28" t="s">
        <v>16</v>
      </c>
    </row>
    <row r="307" spans="1:16" s="27" customFormat="1" x14ac:dyDescent="0.25">
      <c r="A307" s="50" t="s">
        <v>34</v>
      </c>
      <c r="B307" s="51"/>
      <c r="C307" s="29">
        <f t="shared" ref="C307:P307" si="69">C13+C42+C73+C102+C131+C161+C191+C222+C252+C283</f>
        <v>6267</v>
      </c>
      <c r="D307" s="30">
        <f t="shared" si="69"/>
        <v>44.386499999999998</v>
      </c>
      <c r="E307" s="30">
        <f>E13+E42+E73+E102+E131+E161+E191+E222+E252+E283</f>
        <v>248.40100000000004</v>
      </c>
      <c r="F307" s="30">
        <f t="shared" si="69"/>
        <v>177.97499999999999</v>
      </c>
      <c r="G307" s="30">
        <f t="shared" si="69"/>
        <v>532.63799999999992</v>
      </c>
      <c r="H307" s="30">
        <f t="shared" si="69"/>
        <v>4772.7919999999995</v>
      </c>
      <c r="I307" s="30">
        <f t="shared" si="69"/>
        <v>3.6540000000000004</v>
      </c>
      <c r="J307" s="30">
        <f t="shared" si="69"/>
        <v>475.22699999999998</v>
      </c>
      <c r="K307" s="30">
        <f t="shared" si="69"/>
        <v>1717.768</v>
      </c>
      <c r="L307" s="30">
        <f t="shared" si="69"/>
        <v>39.448</v>
      </c>
      <c r="M307" s="30">
        <f t="shared" si="69"/>
        <v>2538.3209999999999</v>
      </c>
      <c r="N307" s="30">
        <f t="shared" si="69"/>
        <v>4260.24</v>
      </c>
      <c r="O307" s="30">
        <f t="shared" si="69"/>
        <v>1172.1299999999999</v>
      </c>
      <c r="P307" s="30">
        <f t="shared" si="69"/>
        <v>63.609000000000002</v>
      </c>
    </row>
    <row r="308" spans="1:16" s="27" customFormat="1" x14ac:dyDescent="0.25">
      <c r="A308" s="52" t="s">
        <v>35</v>
      </c>
      <c r="B308" s="53"/>
      <c r="C308" s="29">
        <f>C307/10</f>
        <v>626.70000000000005</v>
      </c>
      <c r="D308" s="30">
        <f>D307/10</f>
        <v>4.43865</v>
      </c>
      <c r="E308" s="30">
        <f>E307/$E$304</f>
        <v>24.840100000000003</v>
      </c>
      <c r="F308" s="30">
        <f t="shared" ref="F308:P308" si="70">F307/$E$304</f>
        <v>17.797499999999999</v>
      </c>
      <c r="G308" s="30">
        <f t="shared" si="70"/>
        <v>53.263799999999989</v>
      </c>
      <c r="H308" s="30">
        <f t="shared" si="70"/>
        <v>477.27919999999995</v>
      </c>
      <c r="I308" s="30">
        <f t="shared" si="70"/>
        <v>0.36540000000000006</v>
      </c>
      <c r="J308" s="30">
        <f t="shared" si="70"/>
        <v>47.5227</v>
      </c>
      <c r="K308" s="30">
        <f t="shared" si="70"/>
        <v>171.77680000000001</v>
      </c>
      <c r="L308" s="30">
        <f t="shared" si="70"/>
        <v>3.9447999999999999</v>
      </c>
      <c r="M308" s="30">
        <f t="shared" si="70"/>
        <v>253.8321</v>
      </c>
      <c r="N308" s="30">
        <f t="shared" si="70"/>
        <v>426.024</v>
      </c>
      <c r="O308" s="30">
        <f t="shared" si="70"/>
        <v>117.21299999999999</v>
      </c>
      <c r="P308" s="30">
        <f t="shared" si="70"/>
        <v>6.3609</v>
      </c>
    </row>
    <row r="309" spans="1:16" s="27" customFormat="1" x14ac:dyDescent="0.25">
      <c r="A309" s="52" t="s">
        <v>5</v>
      </c>
      <c r="B309" s="53"/>
      <c r="C309" s="31"/>
      <c r="D309" s="32"/>
      <c r="E309" s="33">
        <f>4*E308/$H$308</f>
        <v>0.20818087190893722</v>
      </c>
      <c r="F309" s="33">
        <f>4*F308/$H$308</f>
        <v>0.14915797713371964</v>
      </c>
      <c r="G309" s="33">
        <f>4*G308/$H$308</f>
        <v>0.44639531745778988</v>
      </c>
      <c r="H309" s="34"/>
      <c r="I309" s="35"/>
      <c r="J309" s="35"/>
      <c r="K309" s="35"/>
      <c r="L309" s="35"/>
      <c r="M309" s="35"/>
      <c r="N309" s="35"/>
      <c r="O309" s="35"/>
      <c r="P309" s="35"/>
    </row>
    <row r="310" spans="1:16" s="27" customFormat="1" x14ac:dyDescent="0.25">
      <c r="A310" s="52" t="s">
        <v>73</v>
      </c>
      <c r="B310" s="53"/>
      <c r="C310" s="31"/>
      <c r="D310" s="32"/>
      <c r="E310" s="36">
        <f>E308/E326</f>
        <v>0.26425638297872345</v>
      </c>
      <c r="F310" s="36">
        <f t="shared" ref="F310:P310" si="71">F308/F326</f>
        <v>0.26172794117647058</v>
      </c>
      <c r="G310" s="36">
        <f t="shared" si="71"/>
        <v>0.20175681818181815</v>
      </c>
      <c r="H310" s="36">
        <f t="shared" si="71"/>
        <v>0.23327429130009772</v>
      </c>
      <c r="I310" s="36">
        <f t="shared" si="71"/>
        <v>0.30450000000000005</v>
      </c>
      <c r="J310" s="36">
        <f t="shared" si="71"/>
        <v>0.792045</v>
      </c>
      <c r="K310" s="36">
        <f t="shared" si="71"/>
        <v>0.24539542857142857</v>
      </c>
      <c r="L310" s="36">
        <f t="shared" si="71"/>
        <v>0.39448</v>
      </c>
      <c r="M310" s="36">
        <f t="shared" si="71"/>
        <v>0.23075645454545454</v>
      </c>
      <c r="N310" s="36">
        <f t="shared" si="71"/>
        <v>0.38729454545454545</v>
      </c>
      <c r="O310" s="36">
        <f t="shared" si="71"/>
        <v>0.46885199999999999</v>
      </c>
      <c r="P310" s="36">
        <f t="shared" si="71"/>
        <v>0.53007499999999996</v>
      </c>
    </row>
    <row r="311" spans="1:16" s="27" customFormat="1" x14ac:dyDescent="0.25">
      <c r="A311" s="50" t="s">
        <v>69</v>
      </c>
      <c r="B311" s="51"/>
      <c r="C311" s="29">
        <f t="shared" ref="C311:P311" si="72">C18+C47+C78+C107+C136+C166+C196+C227+C257+C288</f>
        <v>2600</v>
      </c>
      <c r="D311" s="30">
        <f t="shared" si="72"/>
        <v>21.4025</v>
      </c>
      <c r="E311" s="30">
        <f t="shared" si="72"/>
        <v>62.960000000000008</v>
      </c>
      <c r="F311" s="30">
        <f t="shared" si="72"/>
        <v>62.11999999999999</v>
      </c>
      <c r="G311" s="30">
        <f t="shared" si="72"/>
        <v>256.83</v>
      </c>
      <c r="H311" s="30">
        <f t="shared" si="72"/>
        <v>1921.6400000000003</v>
      </c>
      <c r="I311" s="30">
        <f t="shared" si="72"/>
        <v>1.0799999999999998</v>
      </c>
      <c r="J311" s="30">
        <f t="shared" si="72"/>
        <v>416.06</v>
      </c>
      <c r="K311" s="30">
        <f t="shared" si="72"/>
        <v>493.12000000000006</v>
      </c>
      <c r="L311" s="30">
        <f t="shared" si="72"/>
        <v>24.230000000000004</v>
      </c>
      <c r="M311" s="30">
        <f t="shared" si="72"/>
        <v>1769.8799999999997</v>
      </c>
      <c r="N311" s="30">
        <f t="shared" si="72"/>
        <v>1482.64</v>
      </c>
      <c r="O311" s="30">
        <f t="shared" si="72"/>
        <v>563.04000000000008</v>
      </c>
      <c r="P311" s="30">
        <f t="shared" si="72"/>
        <v>20.619999999999997</v>
      </c>
    </row>
    <row r="312" spans="1:16" s="27" customFormat="1" x14ac:dyDescent="0.25">
      <c r="A312" s="52" t="s">
        <v>35</v>
      </c>
      <c r="B312" s="53"/>
      <c r="C312" s="29">
        <f>C311/10</f>
        <v>260</v>
      </c>
      <c r="D312" s="30">
        <f>D311/$E$304</f>
        <v>2.14025</v>
      </c>
      <c r="E312" s="30">
        <f t="shared" ref="E312:P312" si="73">E311/$E$304</f>
        <v>6.2960000000000012</v>
      </c>
      <c r="F312" s="30">
        <f t="shared" si="73"/>
        <v>6.2119999999999989</v>
      </c>
      <c r="G312" s="30">
        <f t="shared" si="73"/>
        <v>25.683</v>
      </c>
      <c r="H312" s="30">
        <f t="shared" si="73"/>
        <v>192.16400000000004</v>
      </c>
      <c r="I312" s="30">
        <f t="shared" si="73"/>
        <v>0.10799999999999998</v>
      </c>
      <c r="J312" s="30">
        <f t="shared" si="73"/>
        <v>41.606000000000002</v>
      </c>
      <c r="K312" s="30">
        <f t="shared" si="73"/>
        <v>49.312000000000005</v>
      </c>
      <c r="L312" s="30">
        <f t="shared" si="73"/>
        <v>2.4230000000000005</v>
      </c>
      <c r="M312" s="30">
        <f t="shared" si="73"/>
        <v>176.98799999999997</v>
      </c>
      <c r="N312" s="30">
        <f t="shared" si="73"/>
        <v>148.26400000000001</v>
      </c>
      <c r="O312" s="30">
        <f t="shared" si="73"/>
        <v>56.304000000000009</v>
      </c>
      <c r="P312" s="30">
        <f t="shared" si="73"/>
        <v>2.0619999999999998</v>
      </c>
    </row>
    <row r="313" spans="1:16" s="27" customFormat="1" x14ac:dyDescent="0.25">
      <c r="A313" s="52" t="s">
        <v>5</v>
      </c>
      <c r="B313" s="53"/>
      <c r="C313" s="31"/>
      <c r="D313" s="32"/>
      <c r="E313" s="37">
        <f>4*E312/$H$312</f>
        <v>0.13105472408983992</v>
      </c>
      <c r="F313" s="37">
        <f>4*F312/$H$312</f>
        <v>0.129306217605795</v>
      </c>
      <c r="G313" s="37">
        <f>4*G312/$H$312</f>
        <v>0.5346058574967214</v>
      </c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1:16" s="27" customFormat="1" x14ac:dyDescent="0.25">
      <c r="A314" s="52" t="s">
        <v>73</v>
      </c>
      <c r="B314" s="53"/>
      <c r="C314" s="29"/>
      <c r="D314" s="30"/>
      <c r="E314" s="36">
        <f>E312/E326</f>
        <v>6.6978723404255328E-2</v>
      </c>
      <c r="F314" s="36">
        <f t="shared" ref="F314:P314" si="74">F312/F326</f>
        <v>9.1352941176470567E-2</v>
      </c>
      <c r="G314" s="36">
        <f t="shared" si="74"/>
        <v>9.7284090909090903E-2</v>
      </c>
      <c r="H314" s="36">
        <f t="shared" si="74"/>
        <v>9.3921798631476067E-2</v>
      </c>
      <c r="I314" s="36">
        <f t="shared" si="74"/>
        <v>0.09</v>
      </c>
      <c r="J314" s="36">
        <f t="shared" si="74"/>
        <v>0.69343333333333335</v>
      </c>
      <c r="K314" s="36">
        <f t="shared" si="74"/>
        <v>7.0445714285714292E-2</v>
      </c>
      <c r="L314" s="36">
        <f t="shared" si="74"/>
        <v>0.24230000000000004</v>
      </c>
      <c r="M314" s="36">
        <f t="shared" si="74"/>
        <v>0.1608981818181818</v>
      </c>
      <c r="N314" s="36">
        <f t="shared" si="74"/>
        <v>0.13478545454545454</v>
      </c>
      <c r="O314" s="36">
        <f t="shared" si="74"/>
        <v>0.22521600000000003</v>
      </c>
      <c r="P314" s="36">
        <f t="shared" si="74"/>
        <v>0.17183333333333331</v>
      </c>
    </row>
    <row r="315" spans="1:16" s="27" customFormat="1" x14ac:dyDescent="0.25">
      <c r="A315" s="50" t="s">
        <v>52</v>
      </c>
      <c r="B315" s="51"/>
      <c r="C315" s="29">
        <f t="shared" ref="C315:P315" si="75">C26+C56+C86+C115+C144+C174+C204+C236+C265+C295</f>
        <v>8175</v>
      </c>
      <c r="D315" s="30">
        <f t="shared" si="75"/>
        <v>59.754249999999992</v>
      </c>
      <c r="E315" s="30">
        <f t="shared" si="75"/>
        <v>313.46100000000001</v>
      </c>
      <c r="F315" s="30">
        <f t="shared" si="75"/>
        <v>210.77899999999997</v>
      </c>
      <c r="G315" s="30">
        <f t="shared" si="75"/>
        <v>717.05099999999993</v>
      </c>
      <c r="H315" s="30">
        <f t="shared" si="75"/>
        <v>6062.2759999999998</v>
      </c>
      <c r="I315" s="30">
        <f t="shared" si="75"/>
        <v>4.5699999999999994</v>
      </c>
      <c r="J315" s="30">
        <f t="shared" si="75"/>
        <v>548.64599999999984</v>
      </c>
      <c r="K315" s="30">
        <f t="shared" si="75"/>
        <v>4014.95</v>
      </c>
      <c r="L315" s="30">
        <f t="shared" si="75"/>
        <v>75.507000000000005</v>
      </c>
      <c r="M315" s="30">
        <f t="shared" si="75"/>
        <v>1724.6129999999996</v>
      </c>
      <c r="N315" s="30">
        <f t="shared" si="75"/>
        <v>4762.9790000000003</v>
      </c>
      <c r="O315" s="30">
        <f t="shared" si="75"/>
        <v>1387.3799999999999</v>
      </c>
      <c r="P315" s="30">
        <f t="shared" si="75"/>
        <v>82.228999999999985</v>
      </c>
    </row>
    <row r="316" spans="1:16" s="27" customFormat="1" x14ac:dyDescent="0.25">
      <c r="A316" s="52" t="s">
        <v>36</v>
      </c>
      <c r="B316" s="53"/>
      <c r="C316" s="29">
        <f>C315/10</f>
        <v>817.5</v>
      </c>
      <c r="D316" s="30">
        <f>D315/$E$304</f>
        <v>5.9754249999999995</v>
      </c>
      <c r="E316" s="30">
        <f t="shared" ref="E316:P316" si="76">E315/$E$304</f>
        <v>31.3461</v>
      </c>
      <c r="F316" s="30">
        <f t="shared" si="76"/>
        <v>21.077899999999996</v>
      </c>
      <c r="G316" s="30">
        <f t="shared" si="76"/>
        <v>71.705099999999987</v>
      </c>
      <c r="H316" s="30">
        <f t="shared" si="76"/>
        <v>606.22759999999994</v>
      </c>
      <c r="I316" s="30">
        <f t="shared" si="76"/>
        <v>0.45699999999999996</v>
      </c>
      <c r="J316" s="30">
        <f t="shared" si="76"/>
        <v>54.864599999999982</v>
      </c>
      <c r="K316" s="30">
        <f t="shared" si="76"/>
        <v>401.495</v>
      </c>
      <c r="L316" s="30">
        <f t="shared" si="76"/>
        <v>7.5507000000000009</v>
      </c>
      <c r="M316" s="30">
        <f t="shared" si="76"/>
        <v>172.46129999999997</v>
      </c>
      <c r="N316" s="30">
        <f t="shared" si="76"/>
        <v>476.29790000000003</v>
      </c>
      <c r="O316" s="30">
        <f t="shared" si="76"/>
        <v>138.738</v>
      </c>
      <c r="P316" s="30">
        <f t="shared" si="76"/>
        <v>8.2228999999999992</v>
      </c>
    </row>
    <row r="317" spans="1:16" s="27" customFormat="1" x14ac:dyDescent="0.25">
      <c r="A317" s="52" t="s">
        <v>5</v>
      </c>
      <c r="B317" s="53"/>
      <c r="C317" s="39"/>
      <c r="D317" s="30"/>
      <c r="E317" s="33">
        <f>4*E316/$H$316</f>
        <v>0.20682727081379998</v>
      </c>
      <c r="F317" s="33">
        <f>4*F316/$H$316</f>
        <v>0.13907581904881927</v>
      </c>
      <c r="G317" s="33">
        <f>4*G316/$H$316</f>
        <v>0.4731232956071284</v>
      </c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1:16" s="27" customFormat="1" x14ac:dyDescent="0.25">
      <c r="A318" s="52" t="s">
        <v>73</v>
      </c>
      <c r="B318" s="53"/>
      <c r="C318" s="39"/>
      <c r="D318" s="30"/>
      <c r="E318" s="36">
        <f>E316/E326</f>
        <v>0.33346914893617019</v>
      </c>
      <c r="F318" s="36">
        <f t="shared" ref="F318:P318" si="77">F316/F326</f>
        <v>0.30996911764705876</v>
      </c>
      <c r="G318" s="36">
        <f t="shared" si="77"/>
        <v>0.27161022727272721</v>
      </c>
      <c r="H318" s="36">
        <f t="shared" si="77"/>
        <v>0.29629892473118274</v>
      </c>
      <c r="I318" s="36">
        <f t="shared" si="77"/>
        <v>0.3808333333333333</v>
      </c>
      <c r="J318" s="36">
        <f t="shared" si="77"/>
        <v>0.91440999999999972</v>
      </c>
      <c r="K318" s="36">
        <f t="shared" si="77"/>
        <v>0.57356428571428575</v>
      </c>
      <c r="L318" s="36">
        <f t="shared" si="77"/>
        <v>0.75507000000000013</v>
      </c>
      <c r="M318" s="36">
        <f t="shared" si="77"/>
        <v>0.15678299999999998</v>
      </c>
      <c r="N318" s="36">
        <f t="shared" si="77"/>
        <v>0.43299809090909092</v>
      </c>
      <c r="O318" s="36">
        <f t="shared" si="77"/>
        <v>0.554952</v>
      </c>
      <c r="P318" s="36">
        <f t="shared" si="77"/>
        <v>0.68524166666666664</v>
      </c>
    </row>
    <row r="319" spans="1:16" s="27" customFormat="1" x14ac:dyDescent="0.25">
      <c r="A319" s="50" t="s">
        <v>70</v>
      </c>
      <c r="B319" s="51"/>
      <c r="C319" s="29">
        <f t="shared" ref="C319:P319" si="78">C31+C61+C91+C120+C149+C179+C209+C241+C270+C300</f>
        <v>2600</v>
      </c>
      <c r="D319" s="30">
        <f t="shared" si="78"/>
        <v>21.4025</v>
      </c>
      <c r="E319" s="30">
        <f t="shared" si="78"/>
        <v>62.960000000000008</v>
      </c>
      <c r="F319" s="30">
        <f t="shared" si="78"/>
        <v>62.11999999999999</v>
      </c>
      <c r="G319" s="30">
        <f t="shared" si="78"/>
        <v>256.83</v>
      </c>
      <c r="H319" s="30">
        <f t="shared" si="78"/>
        <v>1921.6400000000003</v>
      </c>
      <c r="I319" s="30">
        <f t="shared" si="78"/>
        <v>1.0799999999999998</v>
      </c>
      <c r="J319" s="30">
        <f t="shared" si="78"/>
        <v>416.06</v>
      </c>
      <c r="K319" s="30">
        <f t="shared" si="78"/>
        <v>493.12000000000006</v>
      </c>
      <c r="L319" s="30">
        <f t="shared" si="78"/>
        <v>24.230000000000004</v>
      </c>
      <c r="M319" s="30">
        <f t="shared" si="78"/>
        <v>1769.8799999999997</v>
      </c>
      <c r="N319" s="30">
        <f t="shared" si="78"/>
        <v>1482.64</v>
      </c>
      <c r="O319" s="30">
        <f t="shared" si="78"/>
        <v>563.04000000000008</v>
      </c>
      <c r="P319" s="30">
        <f t="shared" si="78"/>
        <v>20.619999999999997</v>
      </c>
    </row>
    <row r="320" spans="1:16" s="27" customFormat="1" x14ac:dyDescent="0.25">
      <c r="A320" s="52" t="s">
        <v>71</v>
      </c>
      <c r="B320" s="53"/>
      <c r="C320" s="29">
        <f>C319/10</f>
        <v>260</v>
      </c>
      <c r="D320" s="30">
        <f>D319/10</f>
        <v>2.14025</v>
      </c>
      <c r="E320" s="30">
        <f>E319/$E$304</f>
        <v>6.2960000000000012</v>
      </c>
      <c r="F320" s="30">
        <f t="shared" ref="F320:P320" si="79">F319/$E$304</f>
        <v>6.2119999999999989</v>
      </c>
      <c r="G320" s="30">
        <f t="shared" si="79"/>
        <v>25.683</v>
      </c>
      <c r="H320" s="30">
        <f t="shared" si="79"/>
        <v>192.16400000000004</v>
      </c>
      <c r="I320" s="30">
        <f t="shared" si="79"/>
        <v>0.10799999999999998</v>
      </c>
      <c r="J320" s="30">
        <f t="shared" si="79"/>
        <v>41.606000000000002</v>
      </c>
      <c r="K320" s="30">
        <f t="shared" si="79"/>
        <v>49.312000000000005</v>
      </c>
      <c r="L320" s="30">
        <f t="shared" si="79"/>
        <v>2.4230000000000005</v>
      </c>
      <c r="M320" s="30">
        <f t="shared" si="79"/>
        <v>176.98799999999997</v>
      </c>
      <c r="N320" s="30">
        <f t="shared" si="79"/>
        <v>148.26400000000001</v>
      </c>
      <c r="O320" s="30">
        <f t="shared" si="79"/>
        <v>56.304000000000009</v>
      </c>
      <c r="P320" s="30">
        <f t="shared" si="79"/>
        <v>2.0619999999999998</v>
      </c>
    </row>
    <row r="321" spans="1:16" s="27" customFormat="1" x14ac:dyDescent="0.25">
      <c r="A321" s="52" t="s">
        <v>5</v>
      </c>
      <c r="B321" s="53"/>
      <c r="C321" s="39"/>
      <c r="D321" s="30"/>
      <c r="E321" s="33">
        <f>4*E319/$H$319</f>
        <v>0.13105472408983992</v>
      </c>
      <c r="F321" s="33">
        <f>4*F319/$H$319</f>
        <v>0.129306217605795</v>
      </c>
      <c r="G321" s="33">
        <f>4*G319/$H$319</f>
        <v>0.5346058574967214</v>
      </c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1:16" s="27" customFormat="1" x14ac:dyDescent="0.25">
      <c r="A322" s="52" t="s">
        <v>73</v>
      </c>
      <c r="B322" s="53"/>
      <c r="C322" s="40"/>
      <c r="D322" s="32"/>
      <c r="E322" s="36">
        <f>E320/E326</f>
        <v>6.6978723404255328E-2</v>
      </c>
      <c r="F322" s="36">
        <f t="shared" ref="F322:P322" si="80">F320/F326</f>
        <v>9.1352941176470567E-2</v>
      </c>
      <c r="G322" s="36">
        <f t="shared" si="80"/>
        <v>9.7284090909090903E-2</v>
      </c>
      <c r="H322" s="36">
        <f t="shared" si="80"/>
        <v>9.3921798631476067E-2</v>
      </c>
      <c r="I322" s="36">
        <f t="shared" si="80"/>
        <v>0.09</v>
      </c>
      <c r="J322" s="36">
        <f t="shared" si="80"/>
        <v>0.69343333333333335</v>
      </c>
      <c r="K322" s="36">
        <f t="shared" si="80"/>
        <v>7.0445714285714292E-2</v>
      </c>
      <c r="L322" s="36">
        <f t="shared" si="80"/>
        <v>0.24230000000000004</v>
      </c>
      <c r="M322" s="36">
        <f t="shared" si="80"/>
        <v>0.1608981818181818</v>
      </c>
      <c r="N322" s="36">
        <f t="shared" si="80"/>
        <v>0.13478545454545454</v>
      </c>
      <c r="O322" s="36">
        <f t="shared" si="80"/>
        <v>0.22521600000000003</v>
      </c>
      <c r="P322" s="36">
        <f t="shared" si="80"/>
        <v>0.17183333333333331</v>
      </c>
    </row>
    <row r="323" spans="1:16" s="27" customFormat="1" x14ac:dyDescent="0.25">
      <c r="A323" s="50" t="s">
        <v>37</v>
      </c>
      <c r="B323" s="51"/>
      <c r="C323" s="31">
        <f>C307+C311+C315+C319</f>
        <v>19642</v>
      </c>
      <c r="D323" s="32">
        <f>D307+D311+D315+D319</f>
        <v>146.94575</v>
      </c>
      <c r="E323" s="32">
        <f t="shared" ref="E323:P323" si="81">E307+E311+E315+E319</f>
        <v>687.78200000000015</v>
      </c>
      <c r="F323" s="32">
        <f t="shared" si="81"/>
        <v>512.99399999999991</v>
      </c>
      <c r="G323" s="32">
        <f t="shared" si="81"/>
        <v>1763.3489999999997</v>
      </c>
      <c r="H323" s="32">
        <f t="shared" si="81"/>
        <v>14678.347999999998</v>
      </c>
      <c r="I323" s="32">
        <f t="shared" si="81"/>
        <v>10.383999999999999</v>
      </c>
      <c r="J323" s="32">
        <f t="shared" si="81"/>
        <v>1855.9929999999999</v>
      </c>
      <c r="K323" s="32">
        <f t="shared" si="81"/>
        <v>6718.9579999999996</v>
      </c>
      <c r="L323" s="32">
        <f t="shared" si="81"/>
        <v>163.41500000000002</v>
      </c>
      <c r="M323" s="32">
        <f t="shared" si="81"/>
        <v>7802.6939999999977</v>
      </c>
      <c r="N323" s="32">
        <f t="shared" si="81"/>
        <v>11988.499</v>
      </c>
      <c r="O323" s="32">
        <f t="shared" si="81"/>
        <v>3685.59</v>
      </c>
      <c r="P323" s="32">
        <f t="shared" si="81"/>
        <v>187.07799999999997</v>
      </c>
    </row>
    <row r="324" spans="1:16" s="27" customFormat="1" x14ac:dyDescent="0.25">
      <c r="A324" s="52" t="s">
        <v>38</v>
      </c>
      <c r="B324" s="53"/>
      <c r="C324" s="31">
        <f>C323/10</f>
        <v>1964.2</v>
      </c>
      <c r="D324" s="32">
        <f>D323/10</f>
        <v>14.694575</v>
      </c>
      <c r="E324" s="32">
        <f t="shared" ref="E324:P324" si="82">E323/10</f>
        <v>68.778200000000012</v>
      </c>
      <c r="F324" s="32">
        <f t="shared" si="82"/>
        <v>51.299399999999991</v>
      </c>
      <c r="G324" s="32">
        <f t="shared" si="82"/>
        <v>176.33489999999998</v>
      </c>
      <c r="H324" s="32">
        <f t="shared" si="82"/>
        <v>1467.8347999999999</v>
      </c>
      <c r="I324" s="32">
        <f t="shared" si="82"/>
        <v>1.0383999999999998</v>
      </c>
      <c r="J324" s="32">
        <f t="shared" si="82"/>
        <v>185.5993</v>
      </c>
      <c r="K324" s="32">
        <f t="shared" si="82"/>
        <v>671.89580000000001</v>
      </c>
      <c r="L324" s="32">
        <f t="shared" si="82"/>
        <v>16.341500000000003</v>
      </c>
      <c r="M324" s="32">
        <f t="shared" si="82"/>
        <v>780.26939999999979</v>
      </c>
      <c r="N324" s="32">
        <f t="shared" si="82"/>
        <v>1198.8498999999999</v>
      </c>
      <c r="O324" s="32">
        <f t="shared" si="82"/>
        <v>368.55900000000003</v>
      </c>
      <c r="P324" s="32">
        <f t="shared" si="82"/>
        <v>18.707799999999999</v>
      </c>
    </row>
    <row r="325" spans="1:16" s="27" customFormat="1" x14ac:dyDescent="0.25">
      <c r="A325" s="52" t="s">
        <v>5</v>
      </c>
      <c r="B325" s="53"/>
      <c r="C325" s="31"/>
      <c r="D325" s="32"/>
      <c r="E325" s="33">
        <f>4*E324/$H$324</f>
        <v>0.18742763150185571</v>
      </c>
      <c r="F325" s="33">
        <f>4*F324/$H$324</f>
        <v>0.13979611329558339</v>
      </c>
      <c r="G325" s="33">
        <f>4*G324/$H$324</f>
        <v>0.48053064282165814</v>
      </c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1:16" s="27" customFormat="1" x14ac:dyDescent="0.25">
      <c r="A326" s="54" t="s">
        <v>74</v>
      </c>
      <c r="B326" s="55"/>
      <c r="C326" s="40"/>
      <c r="D326" s="41"/>
      <c r="E326" s="42">
        <v>94</v>
      </c>
      <c r="F326" s="42">
        <v>68</v>
      </c>
      <c r="G326" s="42">
        <v>264</v>
      </c>
      <c r="H326" s="42">
        <v>2046</v>
      </c>
      <c r="I326" s="43">
        <v>1.2</v>
      </c>
      <c r="J326" s="43">
        <v>60</v>
      </c>
      <c r="K326" s="43">
        <v>700</v>
      </c>
      <c r="L326" s="43">
        <v>10</v>
      </c>
      <c r="M326" s="43">
        <v>1100</v>
      </c>
      <c r="N326" s="43">
        <v>1100</v>
      </c>
      <c r="O326" s="43">
        <v>250</v>
      </c>
      <c r="P326" s="43">
        <v>12</v>
      </c>
    </row>
    <row r="327" spans="1:16" s="27" customFormat="1" x14ac:dyDescent="0.25">
      <c r="A327" s="52"/>
      <c r="B327" s="53"/>
      <c r="C327" s="40"/>
      <c r="D327" s="32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1:16" s="27" customFormat="1" x14ac:dyDescent="0.25">
      <c r="A328" s="52" t="s">
        <v>73</v>
      </c>
      <c r="B328" s="53"/>
      <c r="C328" s="40"/>
      <c r="D328" s="32"/>
      <c r="E328" s="36">
        <f>E324/E326</f>
        <v>0.73168297872340438</v>
      </c>
      <c r="F328" s="36">
        <f t="shared" ref="F328:P328" si="83">F324/F326</f>
        <v>0.75440294117647044</v>
      </c>
      <c r="G328" s="36">
        <f t="shared" si="83"/>
        <v>0.66793522727272714</v>
      </c>
      <c r="H328" s="36">
        <f t="shared" si="83"/>
        <v>0.71741681329423257</v>
      </c>
      <c r="I328" s="36">
        <f t="shared" si="83"/>
        <v>0.86533333333333318</v>
      </c>
      <c r="J328" s="36">
        <f t="shared" si="83"/>
        <v>3.0933216666666667</v>
      </c>
      <c r="K328" s="36">
        <f t="shared" si="83"/>
        <v>0.9598511428571429</v>
      </c>
      <c r="L328" s="36">
        <f t="shared" si="83"/>
        <v>1.6341500000000004</v>
      </c>
      <c r="M328" s="36">
        <f t="shared" si="83"/>
        <v>0.70933581818181801</v>
      </c>
      <c r="N328" s="36">
        <f t="shared" si="83"/>
        <v>1.0898635454545453</v>
      </c>
      <c r="O328" s="36">
        <f t="shared" si="83"/>
        <v>1.4742360000000001</v>
      </c>
      <c r="P328" s="36">
        <f t="shared" si="83"/>
        <v>1.5589833333333332</v>
      </c>
    </row>
  </sheetData>
  <mergeCells count="212">
    <mergeCell ref="A32:B32"/>
    <mergeCell ref="A33:H33"/>
    <mergeCell ref="I3:L3"/>
    <mergeCell ref="M3:P3"/>
    <mergeCell ref="A6:P6"/>
    <mergeCell ref="A13:B13"/>
    <mergeCell ref="A14:P14"/>
    <mergeCell ref="A18:B18"/>
    <mergeCell ref="D3:D4"/>
    <mergeCell ref="A3:A4"/>
    <mergeCell ref="B3:B4"/>
    <mergeCell ref="C3:C4"/>
    <mergeCell ref="E3:G3"/>
    <mergeCell ref="H3:H4"/>
    <mergeCell ref="A1:P1"/>
    <mergeCell ref="A2:P2"/>
    <mergeCell ref="A5:H5"/>
    <mergeCell ref="A48:P48"/>
    <mergeCell ref="A56:B56"/>
    <mergeCell ref="A57:P57"/>
    <mergeCell ref="A61:B61"/>
    <mergeCell ref="A62:B62"/>
    <mergeCell ref="C34:C35"/>
    <mergeCell ref="E34:G34"/>
    <mergeCell ref="H34:H35"/>
    <mergeCell ref="A19:P19"/>
    <mergeCell ref="A63:H63"/>
    <mergeCell ref="I34:L34"/>
    <mergeCell ref="M34:P34"/>
    <mergeCell ref="A36:P36"/>
    <mergeCell ref="A42:B42"/>
    <mergeCell ref="A43:P43"/>
    <mergeCell ref="A47:B47"/>
    <mergeCell ref="D34:D35"/>
    <mergeCell ref="A34:A35"/>
    <mergeCell ref="B34:B35"/>
    <mergeCell ref="A26:B26"/>
    <mergeCell ref="A27:P27"/>
    <mergeCell ref="A31:B31"/>
    <mergeCell ref="A79:P79"/>
    <mergeCell ref="A86:B86"/>
    <mergeCell ref="A87:P87"/>
    <mergeCell ref="A64:A65"/>
    <mergeCell ref="B64:B65"/>
    <mergeCell ref="C64:C65"/>
    <mergeCell ref="E64:G64"/>
    <mergeCell ref="A92:B92"/>
    <mergeCell ref="A93:H93"/>
    <mergeCell ref="I64:L64"/>
    <mergeCell ref="M64:P64"/>
    <mergeCell ref="A66:P66"/>
    <mergeCell ref="A73:B73"/>
    <mergeCell ref="A74:P74"/>
    <mergeCell ref="A78:B78"/>
    <mergeCell ref="D64:D65"/>
    <mergeCell ref="H64:H65"/>
    <mergeCell ref="A108:P108"/>
    <mergeCell ref="A115:B115"/>
    <mergeCell ref="A116:P116"/>
    <mergeCell ref="A120:B120"/>
    <mergeCell ref="A121:B121"/>
    <mergeCell ref="C94:C95"/>
    <mergeCell ref="E94:G94"/>
    <mergeCell ref="H94:H95"/>
    <mergeCell ref="A91:B91"/>
    <mergeCell ref="A122:H122"/>
    <mergeCell ref="I94:L94"/>
    <mergeCell ref="M94:P94"/>
    <mergeCell ref="A96:P96"/>
    <mergeCell ref="A102:B102"/>
    <mergeCell ref="A103:P103"/>
    <mergeCell ref="A107:B107"/>
    <mergeCell ref="D94:D95"/>
    <mergeCell ref="A94:A95"/>
    <mergeCell ref="B94:B95"/>
    <mergeCell ref="A137:P137"/>
    <mergeCell ref="A144:B144"/>
    <mergeCell ref="A145:P145"/>
    <mergeCell ref="A149:B149"/>
    <mergeCell ref="A150:B150"/>
    <mergeCell ref="A151:H151"/>
    <mergeCell ref="I123:L123"/>
    <mergeCell ref="M123:P123"/>
    <mergeCell ref="A125:P125"/>
    <mergeCell ref="A131:B131"/>
    <mergeCell ref="A132:P132"/>
    <mergeCell ref="A136:B136"/>
    <mergeCell ref="D123:D124"/>
    <mergeCell ref="A123:A124"/>
    <mergeCell ref="B123:B124"/>
    <mergeCell ref="C123:C124"/>
    <mergeCell ref="E123:G123"/>
    <mergeCell ref="H123:H124"/>
    <mergeCell ref="A167:P167"/>
    <mergeCell ref="A174:B174"/>
    <mergeCell ref="A175:P175"/>
    <mergeCell ref="A179:B179"/>
    <mergeCell ref="B152:B153"/>
    <mergeCell ref="C152:C153"/>
    <mergeCell ref="E152:G152"/>
    <mergeCell ref="H152:H153"/>
    <mergeCell ref="A180:B180"/>
    <mergeCell ref="A181:H181"/>
    <mergeCell ref="I152:L152"/>
    <mergeCell ref="M152:P152"/>
    <mergeCell ref="A154:P154"/>
    <mergeCell ref="A161:B161"/>
    <mergeCell ref="A162:P162"/>
    <mergeCell ref="A166:B166"/>
    <mergeCell ref="D152:D153"/>
    <mergeCell ref="A152:A153"/>
    <mergeCell ref="A197:P197"/>
    <mergeCell ref="A204:B204"/>
    <mergeCell ref="A205:P205"/>
    <mergeCell ref="A209:B209"/>
    <mergeCell ref="A210:B210"/>
    <mergeCell ref="A211:H211"/>
    <mergeCell ref="I182:L182"/>
    <mergeCell ref="M182:P182"/>
    <mergeCell ref="A184:P184"/>
    <mergeCell ref="A191:B191"/>
    <mergeCell ref="A192:P192"/>
    <mergeCell ref="A196:B196"/>
    <mergeCell ref="D182:D183"/>
    <mergeCell ref="A182:A183"/>
    <mergeCell ref="B182:B183"/>
    <mergeCell ref="C182:C183"/>
    <mergeCell ref="E182:G182"/>
    <mergeCell ref="H182:H183"/>
    <mergeCell ref="A228:P228"/>
    <mergeCell ref="A236:B236"/>
    <mergeCell ref="A237:P237"/>
    <mergeCell ref="A241:B241"/>
    <mergeCell ref="B212:B213"/>
    <mergeCell ref="C212:C213"/>
    <mergeCell ref="E212:G212"/>
    <mergeCell ref="H212:H213"/>
    <mergeCell ref="A242:B242"/>
    <mergeCell ref="A243:H243"/>
    <mergeCell ref="I212:L212"/>
    <mergeCell ref="M212:P212"/>
    <mergeCell ref="A214:P214"/>
    <mergeCell ref="A222:B222"/>
    <mergeCell ref="A223:P223"/>
    <mergeCell ref="A227:B227"/>
    <mergeCell ref="D212:D213"/>
    <mergeCell ref="A212:A213"/>
    <mergeCell ref="A258:P258"/>
    <mergeCell ref="A265:B265"/>
    <mergeCell ref="A266:P266"/>
    <mergeCell ref="A270:B270"/>
    <mergeCell ref="A271:B271"/>
    <mergeCell ref="A272:H272"/>
    <mergeCell ref="A253:P253"/>
    <mergeCell ref="A257:B257"/>
    <mergeCell ref="D244:D245"/>
    <mergeCell ref="A244:A245"/>
    <mergeCell ref="B244:B245"/>
    <mergeCell ref="C244:C245"/>
    <mergeCell ref="E244:G244"/>
    <mergeCell ref="H244:H245"/>
    <mergeCell ref="I273:L273"/>
    <mergeCell ref="M273:P273"/>
    <mergeCell ref="A275:P275"/>
    <mergeCell ref="A283:B283"/>
    <mergeCell ref="I244:L244"/>
    <mergeCell ref="M244:P244"/>
    <mergeCell ref="A246:P246"/>
    <mergeCell ref="A252:B252"/>
    <mergeCell ref="D273:D274"/>
    <mergeCell ref="A273:A274"/>
    <mergeCell ref="B273:B274"/>
    <mergeCell ref="C273:C274"/>
    <mergeCell ref="E273:G273"/>
    <mergeCell ref="H273:H274"/>
    <mergeCell ref="E305:G305"/>
    <mergeCell ref="H305:H306"/>
    <mergeCell ref="I305:L305"/>
    <mergeCell ref="A305:B306"/>
    <mergeCell ref="C305:C306"/>
    <mergeCell ref="A284:P284"/>
    <mergeCell ref="A288:B288"/>
    <mergeCell ref="A322:B322"/>
    <mergeCell ref="A323:B323"/>
    <mergeCell ref="M305:P305"/>
    <mergeCell ref="A289:P289"/>
    <mergeCell ref="A295:B295"/>
    <mergeCell ref="A296:P296"/>
    <mergeCell ref="A300:B300"/>
    <mergeCell ref="A301:B301"/>
    <mergeCell ref="A302:B302"/>
    <mergeCell ref="D305:D306"/>
    <mergeCell ref="A316:B316"/>
    <mergeCell ref="A317:B317"/>
    <mergeCell ref="A325:B325"/>
    <mergeCell ref="A326:B326"/>
    <mergeCell ref="A327:B327"/>
    <mergeCell ref="A328:B328"/>
    <mergeCell ref="A318:B318"/>
    <mergeCell ref="A319:B319"/>
    <mergeCell ref="A320:B320"/>
    <mergeCell ref="A321:B321"/>
    <mergeCell ref="A307:B307"/>
    <mergeCell ref="A308:B308"/>
    <mergeCell ref="A324:B324"/>
    <mergeCell ref="A309:B309"/>
    <mergeCell ref="A310:B310"/>
    <mergeCell ref="A311:B311"/>
    <mergeCell ref="A312:B312"/>
    <mergeCell ref="A313:B313"/>
    <mergeCell ref="A314:B314"/>
    <mergeCell ref="A315:B315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МЕНЮ</vt:lpstr>
      <vt:lpstr>' МЕНЮ'!Область_печати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2021-09-29T14:17:33Z</cp:lastPrinted>
  <dcterms:created xsi:type="dcterms:W3CDTF">2021-04-22T12:05:19Z</dcterms:created>
  <dcterms:modified xsi:type="dcterms:W3CDTF">2022-12-23T08:42:17Z</dcterms:modified>
</cp:coreProperties>
</file>